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6fl2\インターネット側filesv\101総務課\財政係\【財政関係】\【財政状況資料集】\R5年度分\03 提出\01 1回目\提出用\"/>
    </mc:Choice>
  </mc:AlternateContent>
  <xr:revisionPtr revIDLastSave="0" documentId="13_ncr:1_{F35AC152-3C02-4416-8FF9-C6F5B872BEC9}" xr6:coauthVersionLast="47" xr6:coauthVersionMax="47" xr10:uidLastSave="{00000000-0000-0000-0000-000000000000}"/>
  <bookViews>
    <workbookView xWindow="2731" yWindow="421" windowWidth="16410" windowHeight="130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E35" i="10"/>
  <c r="C35" i="10"/>
  <c r="CO34" i="10"/>
  <c r="BW34" i="10"/>
  <c r="BW35" i="10" s="1"/>
  <c r="C34" i="10"/>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<sst xmlns="http://schemas.openxmlformats.org/spreadsheetml/2006/main" count="1065" uniqueCount="559">
  <si>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</si>
  <si>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</si>
  <si>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</si>
  <si>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</si>
  <si>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</si>
  <si>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</si>
  <si>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</si>
  <si>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</si>
  <si>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</si>
  <si>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</si>
  <si>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</si>
  <si>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</si>
  <si>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</si>
  <si>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</si>
  <si>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</si>
  <si>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</si>
  <si>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</si>
  <si>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</si>
  <si>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</si>
  <si>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</si>
  <si>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</si>
  <si>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</si>
  <si>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</si>
  <si>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</si>
  <si>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</si>
  <si>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</si>
  <si>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</si>
  <si>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</si>
  <si>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</si>
  <si>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</si>
  <si>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</si>
  <si>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</si>
  <si>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</si>
  <si>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</si>
  <si>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</si>
  <si>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</si>
  <si>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</si>
  <si>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</si>
  <si>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</si>
  <si>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</si>
  <si>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</si>
  <si>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</si>
  <si>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</si>
  <si>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</si>
  <si>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</si>
  <si>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</si>
  <si>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</si>
  <si>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</si>
  <si>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</si>
  <si>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</si>
  <si>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</si>
  <si>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</si>
  <si>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</si>
  <si>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</si>
  <si>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</si>
  <si>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</si>
  <si>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</si>
  <si>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</si>
  <si>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</si>
  <si>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</si>
  <si>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</si>
  <si>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</si>
  <si>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</si>
  <si>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</si>
  <si>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</si>
  <si>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</si>
  <si>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</si>
  <si>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</si>
  <si>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</si>
  <si>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</si>
  <si>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</si>
  <si>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</si>
  <si>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</si>
  <si>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</si>
  <si>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</si>
  <si>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</si>
  <si>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</si>
  <si>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</si>
  <si>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</si>
  <si>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</si>
  <si>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</si>
  <si>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</si>
  <si>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</si>
  <si>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</si>
  <si>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</si>
  <si>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</si>
  <si>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</si>
  <si>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</si>
  <si>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</si>
  <si>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</si>
  <si>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</si>
  <si>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</si>
  <si>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</si>
  <si>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</si>
  <si>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</si>
  <si>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</si>
  <si>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</si>
  <si>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</si>
  <si>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</si>
  <si>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</si>
  <si>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</si>
  <si>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</si>
  <si>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</si>
  <si>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</si>
  <si>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</si>
  <si>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</si>
  <si>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</si>
  <si>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</si>
  <si>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</si>
  <si>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</si>
  <si>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</si>
  <si>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</si>
  <si>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</si>
  <si>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</si>
  <si>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</si>
  <si>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</si>
  <si>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</si>
  <si>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</si>
  <si>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</si>
  <si>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</si>
  <si>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</si>
  <si>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</si>
  <si>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</si>
  <si>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</si>
  <si>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</si>
  <si>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</si>
  <si>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</si>
  <si>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</si>
  <si>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</si>
  <si>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</si>
  <si>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</si>
  <si>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</si>
  <si>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</si>
  <si>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</si>
  <si>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</si>
  <si>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</si>
  <si>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</si>
  <si>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</si>
  <si>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</si>
  <si>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</si>
  <si>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</si>
  <si>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</si>
  <si>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</si>
  <si>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</si>
  <si>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</si>
  <si>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</si>
  <si>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</si>
  <si>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</si>
  <si>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</si>
  <si>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</si>
  <si>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</si>
  <si>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</si>
  <si>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</si>
  <si>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</si>
  <si>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</si>
  <si>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</si>
  <si>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</si>
  <si>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</si>
  <si>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</si>
  <si>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</si>
  <si>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</si>
  <si>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</si>
  <si>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</si>
  <si>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</si>
  <si>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</si>
  <si>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</si>
  <si>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</si>
  <si>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</si>
  <si>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</si>
  <si>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</si>
  <si>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</si>
  <si>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</si>
  <si>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</si>
  <si>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</si>
  <si>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</si>
  <si>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</si>
  <si>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</si>
  <si>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</si>
  <si>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</si>
  <si>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</si>
  <si>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</si>
  <si>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</si>
  <si>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</si>
  <si>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</si>
  <si>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</si>
  <si>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</si>
  <si>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</si>
  <si>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</si>
  <si>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</si>
  <si>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</si>
  <si>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</si>
  <si>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</si>
  <si>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</si>
  <si>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</si>
  <si>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</si>
  <si>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</si>
  <si>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</si>
  <si>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</si>
  <si>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</si>
  <si>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</si>
  <si>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</si>
  <si>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</si>
  <si>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</si>
  <si>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</si>
  <si>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</si>
  <si>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</si>
  <si>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</si>
  <si>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</si>
  <si>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</si>
  <si>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</si>
  <si>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</si>
  <si>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</si>
  <si>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</si>
  <si>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</si>
  <si>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</si>
  <si>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</si>
  <si>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</si>
  <si>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</si>
  <si>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</si>
  <si>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</si>
  <si>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</si>
  <si>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</si>
  <si>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</si>
  <si>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</si>
  <si>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</si>
  <si>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</si>
  <si>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</si>
  <si>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</si>
  <si>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</si>
  <si>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</si>
  <si>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</si>
  <si>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</si>
  <si>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</si>
  <si>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</si>
  <si>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</si>
  <si>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</si>
  <si>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</si>
  <si>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</si>
  <si>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</si>
  <si>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</si>
  <si>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</si>
  <si>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</si>
  <si>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</si>
  <si>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</si>
  <si>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</si>
  <si>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</si>
  <si>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</si>
  <si>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</si>
  <si>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</si>
  <si>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</si>
  <si>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</si>
  <si>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</si>
  <si>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</si>
  <si>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</si>
  <si>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</si>
  <si>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</si>
  <si>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</si>
  <si>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</si>
  <si>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</si>
  <si>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</si>
  <si>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</si>
  <si>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</si>
  <si>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</si>
  <si>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</si>
  <si>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</si>
  <si>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</si>
  <si>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</si>
  <si>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</si>
  <si>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</si>
  <si>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</si>
  <si>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</si>
  <si>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</si>
  <si>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</si>
  <si>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</si>
  <si>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</si>
  <si>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</si>
  <si>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</si>
  <si>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</si>
  <si>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</si>
  <si>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</si>
  <si>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</si>
  <si>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</si>
  <si>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</si>
  <si>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</si>
  <si>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</si>
  <si>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</si>
  <si>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</si>
  <si>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</si>
  <si>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</si>
  <si>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</si>
  <si>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</si>
  <si>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</si>
  <si>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</si>
  <si>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</si>
  <si>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</si>
  <si>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</si>
  <si>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</si>
  <si>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</si>
  <si>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</si>
  <si>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</si>
  <si>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</si>
  <si>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</si>
  <si>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</si>
  <si>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</si>
  <si>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</si>
  <si>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</si>
  <si>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</si>
  <si>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</si>
  <si>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</si>
  <si>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</si>
  <si>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</si>
  <si>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</si>
  <si>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</si>
  <si>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</si>
  <si>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</si>
  <si>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</si>
  <si>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</si>
  <si>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</si>
  <si>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</si>
  <si>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</si>
  <si>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</si>
  <si>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</si>
  <si>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</si>
  <si>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</si>
  <si>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</si>
  <si>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</si>
  <si>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</si>
  <si>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</si>
  <si>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</si>
  <si>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</si>
  <si>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</si>
  <si>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</si>
  <si>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</si>
  <si>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</si>
  <si>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</si>
  <si>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</si>
  <si>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</si>
  <si>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</si>
  <si>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</si>
  <si>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</si>
  <si>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</si>
  <si>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</si>
  <si>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</si>
  <si>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</si>
  <si>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</si>
  <si>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</si>
  <si>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</si>
  <si>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</si>
  <si>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</si>
  <si>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</si>
  <si>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</si>
  <si>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</si>
  <si>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</si>
  <si>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</si>
  <si>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</si>
  <si>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</si>
  <si>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</si>
  <si>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</si>
  <si>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</si>
  <si>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</si>
  <si>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</si>
  <si>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</si>
  <si>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</si>
  <si>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</si>
  <si>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</si>
  <si>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</si>
  <si>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</si>
  <si>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</si>
  <si>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</si>
  <si>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</si>
  <si>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</si>
  <si>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</si>
  <si>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</si>
  <si>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</si>
  <si>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</si>
  <si>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</si>
  <si>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</si>
  <si>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</si>
  <si>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</si>
  <si>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</si>
  <si>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</si>
  <si>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</si>
  <si>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</si>
  <si>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</si>
  <si>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</si>
  <si>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</si>
  <si>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</si>
  <si>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</si>
  <si>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</si>
  <si>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</si>
  <si>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</si>
  <si>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</si>
  <si>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</si>
  <si>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</si>
  <si>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</si>
  <si>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</si>
  <si>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</si>
  <si>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</si>
  <si>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</si>
  <si>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</si>
  <si>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</si>
  <si>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</si>
  <si>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</si>
  <si>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</si>
  <si>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</si>
  <si>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</si>
  <si>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</si>
  <si>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</si>
  <si>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</si>
  <si>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</si>
  <si>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</si>
  <si>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</si>
  <si>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</si>
  <si>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</si>
  <si>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</si>
  <si>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</si>
  <si>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</si>
  <si>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</si>
  <si>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</si>
  <si>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</si>
  <si>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</si>
  <si>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</si>
  <si>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</si>
  <si>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</si>
  <si>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</si>
  <si>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</si>
  <si>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</si>
  <si>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</si>
  <si>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</si>
  <si>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</si>
  <si>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</si>
  <si>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</si>
  <si>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</si>
  <si>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</si>
  <si>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</si>
  <si>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</si>
  <si>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</si>
  <si>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</si>
  <si>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</si>
  <si>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</si>
  <si>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</si>
  <si>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</si>
  <si>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</si>
  <si>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</si>
  <si>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</si>
  <si>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</si>
  <si>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</si>
  <si>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</si>
  <si>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</si>
  <si>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</si>
  <si>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</si>
  <si>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</si>
  <si>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</si>
  <si>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</si>
  <si>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</si>
  <si>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</si>
  <si>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</si>
  <si>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</si>
  <si>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</si>
  <si>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</si>
  <si>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</si>
  <si>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</si>
  <si>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</si>
  <si>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</si>
  <si>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</si>
  <si>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</si>
  <si>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</si>
  <si>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</si>
  <si>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</si>
  <si>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</si>
  <si>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</si>
  <si>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</si>
  <si>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</si>
  <si>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</si>
  <si>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</si>
  <si>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</si>
  <si>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</si>
  <si>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</si>
  <si>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</si>
  <si>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</si>
  <si>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</si>
  <si>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</si>
  <si>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</si>
  <si>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</si>
  <si>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</si>
  <si>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</si>
  <si>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</si>
  <si>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</si>
  <si>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</si>
  <si>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</si>
  <si>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</si>
  <si>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</si>
  <si>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</si>
  <si>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</si>
  <si>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</si>
  <si>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</si>
  <si>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</si>
  <si>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</si>
  <si>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</si>
  <si>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</si>
  <si>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</si>
  <si>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</si>
  <si>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</si>
  <si>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</si>
  <si>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</si>
  <si>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</si>
  <si>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</si>
  <si>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</si>
  <si>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</si>
  <si>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</si>
  <si>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</si>
  <si>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</si>
  <si>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</si>
  <si>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</si>
  <si>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</si>
  <si>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</si>
  <si>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</si>
  <si>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</si>
  <si>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</si>
  <si>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</si>
  <si>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</si>
  <si>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</si>
  <si>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</si>
  <si>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</si>
  <si>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</si>
  <si>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</si>
  <si>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</si>
  <si>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</si>
  <si>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</si>
  <si>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</si>
  <si>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</si>
  <si>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</si>
  <si>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</si>
  <si>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</si>
  <si>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0.01</t>
  </si>
  <si>
    <t>▲ 1.25</t>
  </si>
  <si>
    <t>森町水道事業会計</t>
  </si>
  <si>
    <t>森町国民健康保険病院事業会計</t>
  </si>
  <si>
    <t>森町公共下水道事業会計</t>
  </si>
  <si>
    <t>一般会計</t>
  </si>
  <si>
    <t>森町国民健康保険特別会計</t>
  </si>
  <si>
    <t>森町後期高齢者医療特別会計</t>
  </si>
  <si>
    <t>森町介護サービス事業特別会計</t>
  </si>
  <si>
    <t>森町介護保険事業特別会計</t>
  </si>
  <si>
    <t>その他会計（赤字）</t>
  </si>
  <si>
    <t>その他会計（黒字）</t>
  </si>
  <si>
    <t>R01</t>
    <phoneticPr fontId="5"/>
  </si>
  <si>
    <t>R02</t>
    <phoneticPr fontId="5"/>
  </si>
  <si>
    <t>R03</t>
    <phoneticPr fontId="5"/>
  </si>
  <si>
    <t>R04</t>
    <phoneticPr fontId="5"/>
  </si>
  <si>
    <t>R05</t>
    <phoneticPr fontId="5"/>
  </si>
  <si>
    <t>渡島廃棄物処理広域連合</t>
    <rPh sb="0" eb="11">
      <t>オシマハイキブツショリコウイキレンゴウ</t>
    </rPh>
    <phoneticPr fontId="10"/>
  </si>
  <si>
    <t>渡島・檜山地方税滞納整理機構</t>
    <rPh sb="0" eb="2">
      <t>オシマ</t>
    </rPh>
    <rPh sb="3" eb="5">
      <t>ヒヤマ</t>
    </rPh>
    <rPh sb="5" eb="8">
      <t>チホウゼイ</t>
    </rPh>
    <rPh sb="8" eb="10">
      <t>タイノウ</t>
    </rPh>
    <rPh sb="10" eb="12">
      <t>セイリ</t>
    </rPh>
    <rPh sb="12" eb="14">
      <t>キコウ</t>
    </rPh>
    <phoneticPr fontId="10"/>
  </si>
  <si>
    <t>-</t>
    <phoneticPr fontId="2"/>
  </si>
  <si>
    <t>ふるさと応援基金</t>
    <rPh sb="4" eb="6">
      <t>オウエン</t>
    </rPh>
    <rPh sb="6" eb="8">
      <t>キキン</t>
    </rPh>
    <phoneticPr fontId="12"/>
  </si>
  <si>
    <t>幼児教育・保育施設等整備基金</t>
    <rPh sb="0" eb="2">
      <t>ヨウジ</t>
    </rPh>
    <rPh sb="2" eb="4">
      <t>キョウイク</t>
    </rPh>
    <rPh sb="5" eb="7">
      <t>ホイク</t>
    </rPh>
    <rPh sb="7" eb="9">
      <t>シセツ</t>
    </rPh>
    <rPh sb="9" eb="10">
      <t>トウ</t>
    </rPh>
    <rPh sb="10" eb="12">
      <t>セイビ</t>
    </rPh>
    <rPh sb="12" eb="14">
      <t>キキン</t>
    </rPh>
    <phoneticPr fontId="19"/>
  </si>
  <si>
    <t>地域振興基金</t>
    <rPh sb="0" eb="2">
      <t>チイキ</t>
    </rPh>
    <rPh sb="2" eb="4">
      <t>シンコウ</t>
    </rPh>
    <rPh sb="4" eb="6">
      <t>キキン</t>
    </rPh>
    <phoneticPr fontId="12"/>
  </si>
  <si>
    <t>グリーンピア大沼施設整備等基金</t>
    <rPh sb="6" eb="8">
      <t>オオヌマ</t>
    </rPh>
    <rPh sb="8" eb="10">
      <t>シセツ</t>
    </rPh>
    <rPh sb="10" eb="12">
      <t>セイビ</t>
    </rPh>
    <rPh sb="12" eb="13">
      <t>トウ</t>
    </rPh>
    <rPh sb="13" eb="15">
      <t>キキン</t>
    </rPh>
    <phoneticPr fontId="19"/>
  </si>
  <si>
    <t>定住対策促進基金</t>
    <rPh sb="0" eb="2">
      <t>テイジュウ</t>
    </rPh>
    <rPh sb="2" eb="4">
      <t>タイサク</t>
    </rPh>
    <rPh sb="4" eb="6">
      <t>ソクシン</t>
    </rPh>
    <rPh sb="6" eb="8">
      <t>キキン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</si>
</sst>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A1E0-41EB-921A-1D06CB7655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111891</c:v>
                </c:pt>
                <c:pt idx="1">
                  <c:v>26611</c:v>
                </c:pt>
                <c:pt idx="2">
                  <c:v>103476</c:v>
                </c:pt>
                <c:pt idx="3">
                  <c:v>175444</c:v>
                </c:pt>
                <c:pt idx="4">
                  <c:v>76043</c:v>
                </c:pt>
              </c:numCache>
            </c:numRef>
          </c:val>
          <c:smooth val="0"/>
          <c:extLst>
            <c:ext xmlns:c16="http://schemas.microsoft.com/office/drawing/2014/chart" uri="{C3380CC4-5D6E-409C-BE32-E72D297353CC}">
              <c16:uniqueId val="{00000001-A1E0-41EB-921A-1D06CB7655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c:v>
                </c:pt>
                <c:pt idx="1">
                  <c:v>1.28</c:v>
                </c:pt>
                <c:pt idx="2">
                  <c:v>1.28</c:v>
                </c:pt>
                <c:pt idx="3">
                  <c:v>1.72</c:v>
                </c:pt>
                <c:pt idx="4">
                  <c:v>2</c:v>
                </c:pt>
              </c:numCache>
            </c:numRef>
          </c:val>
          <c:extLst>
            <c:ext xmlns:c16="http://schemas.microsoft.com/office/drawing/2014/chart" uri="{C3380CC4-5D6E-409C-BE32-E72D297353CC}">
              <c16:uniqueId val="{00000000-39D6-4922-8AC9-09A8B3D7F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24.02</c:v>
                </c:pt>
                <c:pt idx="1">
                  <c:v>23.4</c:v>
                </c:pt>
                <c:pt idx="2">
                  <c:v>25.16</c:v>
                </c:pt>
                <c:pt idx="3">
                  <c:v>26.4</c:v>
                </c:pt>
                <c:pt idx="4">
                  <c:v>24.58</c:v>
                </c:pt>
              </c:numCache>
            </c:numRef>
          </c:val>
          <c:extLst>
            <c:ext xmlns:c16="http://schemas.microsoft.com/office/drawing/2014/chart" uri="{C3380CC4-5D6E-409C-BE32-E72D297353CC}">
              <c16:uniqueId val="{00000001-39D6-4922-8AC9-09A8B3D7FF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0.01</c:v>
                </c:pt>
                <c:pt idx="1">
                  <c:v>-0.01</c:v>
                </c:pt>
                <c:pt idx="2">
                  <c:v>2.12</c:v>
                </c:pt>
                <c:pt idx="3">
                  <c:v>0.38</c:v>
                </c:pt>
                <c:pt idx="4">
                  <c:v>-1.25</c:v>
                </c:pt>
              </c:numCache>
            </c:numRef>
          </c:val>
          <c:smooth val="0"/>
          <c:extLst>
            <c:ext xmlns:c16="http://schemas.microsoft.com/office/drawing/2014/chart" uri="{C3380CC4-5D6E-409C-BE32-E72D297353CC}">
              <c16:uniqueId val="{00000002-39D6-4922-8AC9-09A8B3D7FF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DB7-4AA7-9FB1-D473EAA845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B7-4AA7-9FB1-D473EAA84541}"/>
            </c:ext>
          </c:extLst>
        </c:ser>
        <c:ser>
          <c:idx val="2"/>
          <c:order val="2"/>
          <c:tx>
            <c:strRef>
              <c:f>データシート!$A$29</c:f>
              <c:strCache>
                <c:ptCount val="1"/>
                <c:pt idx="0">
                  <c:v>森町介護保険事業特別会計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2-3DB7-4AA7-9FB1-D473EAA84541}"/>
            </c:ext>
          </c:extLst>
        </c:ser>
        <c:ser>
          <c:idx val="3"/>
          <c:order val="3"/>
          <c:tx>
            <c:strRef>
              <c:f>データシート!$A$30</c:f>
              <c:strCache>
                <c:ptCount val="1"/>
                <c:pt idx="0">
                  <c:v>森町介護サービス事業特別会計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3DB7-4AA7-9FB1-D473EAA84541}"/>
            </c:ext>
          </c:extLst>
        </c:ser>
        <c:ser>
          <c:idx val="4"/>
          <c:order val="4"/>
          <c:tx>
            <c:strRef>
              <c:f>データシート!$A$31</c:f>
              <c:strCache>
                <c:ptCount val="1"/>
                <c:pt idx="0">
                  <c:v>森町後期高齢者医療特別会計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3DB7-4AA7-9FB1-D473EAA84541}"/>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7.0000000000000007E-2</c:v>
                </c:pt>
                <c:pt idx="4">
                  <c:v>#N/A</c:v>
                </c:pt>
                <c:pt idx="5">
                  <c:v>0.15</c:v>
                </c:pt>
                <c:pt idx="6">
                  <c:v>#N/A</c:v>
                </c:pt>
                <c:pt idx="7">
                  <c:v>0.11</c:v>
                </c:pt>
                <c:pt idx="8">
                  <c:v>#N/A</c:v>
                </c:pt>
                <c:pt idx="9">
                  <c:v>0.17</c:v>
                </c:pt>
              </c:numCache>
            </c:numRef>
          </c:val>
          <c:extLst>
            <c:ext xmlns:c16="http://schemas.microsoft.com/office/drawing/2014/chart" uri="{C3380CC4-5D6E-409C-BE32-E72D297353CC}">
              <c16:uniqueId val="{00000005-3DB7-4AA7-9FB1-D473EAA8454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1.33</c:v>
                </c:pt>
                <c:pt idx="2">
                  <c:v>#N/A</c:v>
                </c:pt>
                <c:pt idx="3">
                  <c:v>1.27</c:v>
                </c:pt>
                <c:pt idx="4">
                  <c:v>#N/A</c:v>
                </c:pt>
                <c:pt idx="5">
                  <c:v>1.28</c:v>
                </c:pt>
                <c:pt idx="6">
                  <c:v>#N/A</c:v>
                </c:pt>
                <c:pt idx="7">
                  <c:v>1.72</c:v>
                </c:pt>
                <c:pt idx="8">
                  <c:v>#N/A</c:v>
                </c:pt>
                <c:pt idx="9">
                  <c:v>1.99</c:v>
                </c:pt>
              </c:numCache>
            </c:numRef>
          </c:val>
          <c:extLst>
            <c:ext xmlns:c16="http://schemas.microsoft.com/office/drawing/2014/chart" uri="{C3380CC4-5D6E-409C-BE32-E72D297353CC}">
              <c16:uniqueId val="{00000006-3DB7-4AA7-9FB1-D473EAA84541}"/>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c:v>
                </c:pt>
                <c:pt idx="2">
                  <c:v>#N/A</c:v>
                </c:pt>
                <c:pt idx="3">
                  <c:v>3.39</c:v>
                </c:pt>
                <c:pt idx="4">
                  <c:v>#N/A</c:v>
                </c:pt>
                <c:pt idx="5">
                  <c:v>2.72</c:v>
                </c:pt>
                <c:pt idx="6">
                  <c:v>#N/A</c:v>
                </c:pt>
                <c:pt idx="7">
                  <c:v>2.99</c:v>
                </c:pt>
                <c:pt idx="8">
                  <c:v>#N/A</c:v>
                </c:pt>
                <c:pt idx="9">
                  <c:v>3.11</c:v>
                </c:pt>
              </c:numCache>
            </c:numRef>
          </c:val>
          <c:extLst>
            <c:ext xmlns:c16="http://schemas.microsoft.com/office/drawing/2014/chart" uri="{C3380CC4-5D6E-409C-BE32-E72D297353CC}">
              <c16:uniqueId val="{00000007-3DB7-4AA7-9FB1-D473EAA84541}"/>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4.5199999999999996</c:v>
                </c:pt>
                <c:pt idx="2">
                  <c:v>#N/A</c:v>
                </c:pt>
                <c:pt idx="3">
                  <c:v>4.88</c:v>
                </c:pt>
                <c:pt idx="4">
                  <c:v>#N/A</c:v>
                </c:pt>
                <c:pt idx="5">
                  <c:v>5.01</c:v>
                </c:pt>
                <c:pt idx="6">
                  <c:v>#N/A</c:v>
                </c:pt>
                <c:pt idx="7">
                  <c:v>5.73</c:v>
                </c:pt>
                <c:pt idx="8">
                  <c:v>#N/A</c:v>
                </c:pt>
                <c:pt idx="9">
                  <c:v>4.99</c:v>
                </c:pt>
              </c:numCache>
            </c:numRef>
          </c:val>
          <c:extLst>
            <c:ext xmlns:c16="http://schemas.microsoft.com/office/drawing/2014/chart" uri="{C3380CC4-5D6E-409C-BE32-E72D297353CC}">
              <c16:uniqueId val="{00000008-3DB7-4AA7-9FB1-D473EAA84541}"/>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5.78</c:v>
                </c:pt>
                <c:pt idx="2">
                  <c:v>#N/A</c:v>
                </c:pt>
                <c:pt idx="3">
                  <c:v>5.94</c:v>
                </c:pt>
                <c:pt idx="4">
                  <c:v>#N/A</c:v>
                </c:pt>
                <c:pt idx="5">
                  <c:v>5.85</c:v>
                </c:pt>
                <c:pt idx="6">
                  <c:v>#N/A</c:v>
                </c:pt>
                <c:pt idx="7">
                  <c:v>6.1</c:v>
                </c:pt>
                <c:pt idx="8">
                  <c:v>#N/A</c:v>
                </c:pt>
                <c:pt idx="9">
                  <c:v>5.78</c:v>
                </c:pt>
              </c:numCache>
            </c:numRef>
          </c:val>
          <c:extLst>
            <c:ext xmlns:c16="http://schemas.microsoft.com/office/drawing/2014/chart" uri="{C3380CC4-5D6E-409C-BE32-E72D297353CC}">
              <c16:uniqueId val="{00000009-3DB7-4AA7-9FB1-D473EAA845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1188</c:v>
                </c:pt>
                <c:pt idx="5">
                  <c:v>1131</c:v>
                </c:pt>
                <c:pt idx="8">
                  <c:v>1041</c:v>
                </c:pt>
                <c:pt idx="11">
                  <c:v>923</c:v>
                </c:pt>
                <c:pt idx="14">
                  <c:v>954</c:v>
                </c:pt>
              </c:numCache>
            </c:numRef>
          </c:val>
          <c:extLst>
            <c:ext xmlns:c16="http://schemas.microsoft.com/office/drawing/2014/chart" uri="{C3380CC4-5D6E-409C-BE32-E72D297353CC}">
              <c16:uniqueId val="{00000000-4E06-4D35-A6A4-A20C2D5C82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06-4D35-A6A4-A20C2D5C82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115</c:v>
                </c:pt>
                <c:pt idx="3">
                  <c:v>111</c:v>
                </c:pt>
                <c:pt idx="6">
                  <c:v>0</c:v>
                </c:pt>
                <c:pt idx="9">
                  <c:v>0</c:v>
                </c:pt>
                <c:pt idx="12">
                  <c:v>0</c:v>
                </c:pt>
              </c:numCache>
            </c:numRef>
          </c:val>
          <c:extLst>
            <c:ext xmlns:c16="http://schemas.microsoft.com/office/drawing/2014/chart" uri="{C3380CC4-5D6E-409C-BE32-E72D297353CC}">
              <c16:uniqueId val="{00000002-4E06-4D35-A6A4-A20C2D5C82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11</c:v>
                </c:pt>
                <c:pt idx="6">
                  <c:v>29</c:v>
                </c:pt>
                <c:pt idx="9">
                  <c:v>29</c:v>
                </c:pt>
                <c:pt idx="12">
                  <c:v>29</c:v>
                </c:pt>
              </c:numCache>
            </c:numRef>
          </c:val>
          <c:extLst>
            <c:ext xmlns:c16="http://schemas.microsoft.com/office/drawing/2014/chart" uri="{C3380CC4-5D6E-409C-BE32-E72D297353CC}">
              <c16:uniqueId val="{00000003-4E06-4D35-A6A4-A20C2D5C82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337</c:v>
                </c:pt>
                <c:pt idx="3">
                  <c:v>340</c:v>
                </c:pt>
                <c:pt idx="6">
                  <c:v>324</c:v>
                </c:pt>
                <c:pt idx="9">
                  <c:v>343</c:v>
                </c:pt>
                <c:pt idx="12">
                  <c:v>352</c:v>
                </c:pt>
              </c:numCache>
            </c:numRef>
          </c:val>
          <c:extLst>
            <c:ext xmlns:c16="http://schemas.microsoft.com/office/drawing/2014/chart" uri="{C3380CC4-5D6E-409C-BE32-E72D297353CC}">
              <c16:uniqueId val="{00000004-4E06-4D35-A6A4-A20C2D5C82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6-4D35-A6A4-A20C2D5C82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06-4D35-A6A4-A20C2D5C82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1437</c:v>
                </c:pt>
                <c:pt idx="3">
                  <c:v>1343</c:v>
                </c:pt>
                <c:pt idx="6">
                  <c:v>1237</c:v>
                </c:pt>
                <c:pt idx="9">
                  <c:v>1021</c:v>
                </c:pt>
                <c:pt idx="12">
                  <c:v>1075</c:v>
                </c:pt>
              </c:numCache>
            </c:numRef>
          </c:val>
          <c:extLst>
            <c:ext xmlns:c16="http://schemas.microsoft.com/office/drawing/2014/chart" uri="{C3380CC4-5D6E-409C-BE32-E72D297353CC}">
              <c16:uniqueId val="{00000007-4E06-4D35-A6A4-A20C2D5C82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701</c:v>
                </c:pt>
                <c:pt idx="2">
                  <c:v>#N/A</c:v>
                </c:pt>
                <c:pt idx="3">
                  <c:v>#N/A</c:v>
                </c:pt>
                <c:pt idx="4">
                  <c:v>674</c:v>
                </c:pt>
                <c:pt idx="5">
                  <c:v>#N/A</c:v>
                </c:pt>
                <c:pt idx="6">
                  <c:v>#N/A</c:v>
                </c:pt>
                <c:pt idx="7">
                  <c:v>549</c:v>
                </c:pt>
                <c:pt idx="8">
                  <c:v>#N/A</c:v>
                </c:pt>
                <c:pt idx="9">
                  <c:v>#N/A</c:v>
                </c:pt>
                <c:pt idx="10">
                  <c:v>470</c:v>
                </c:pt>
                <c:pt idx="11">
                  <c:v>#N/A</c:v>
                </c:pt>
                <c:pt idx="12">
                  <c:v>#N/A</c:v>
                </c:pt>
                <c:pt idx="13">
                  <c:v>502</c:v>
                </c:pt>
                <c:pt idx="14">
                  <c:v>#N/A</c:v>
                </c:pt>
              </c:numCache>
            </c:numRef>
          </c:val>
          <c:smooth val="0"/>
          <c:extLst>
            <c:ext xmlns:c16="http://schemas.microsoft.com/office/drawing/2014/chart" uri="{C3380CC4-5D6E-409C-BE32-E72D297353CC}">
              <c16:uniqueId val="{00000008-4E06-4D35-A6A4-A20C2D5C82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9499</c:v>
                </c:pt>
                <c:pt idx="5">
                  <c:v>8911</c:v>
                </c:pt>
                <c:pt idx="8">
                  <c:v>8750</c:v>
                </c:pt>
                <c:pt idx="11">
                  <c:v>8798</c:v>
                </c:pt>
                <c:pt idx="14">
                  <c:v>8344</c:v>
                </c:pt>
              </c:numCache>
            </c:numRef>
          </c:val>
          <c:extLst>
            <c:ext xmlns:c16="http://schemas.microsoft.com/office/drawing/2014/chart" uri="{C3380CC4-5D6E-409C-BE32-E72D297353CC}">
              <c16:uniqueId val="{00000000-135B-49F3-A392-7EBC5229C6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394</c:v>
                </c:pt>
                <c:pt idx="5">
                  <c:v>290</c:v>
                </c:pt>
                <c:pt idx="8">
                  <c:v>208</c:v>
                </c:pt>
                <c:pt idx="11">
                  <c:v>171</c:v>
                </c:pt>
                <c:pt idx="14">
                  <c:v>139</c:v>
                </c:pt>
              </c:numCache>
            </c:numRef>
          </c:val>
          <c:extLst>
            <c:ext xmlns:c16="http://schemas.microsoft.com/office/drawing/2014/chart" uri="{C3380CC4-5D6E-409C-BE32-E72D297353CC}">
              <c16:uniqueId val="{00000001-135B-49F3-A392-7EBC5229C6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2873</c:v>
                </c:pt>
                <c:pt idx="5">
                  <c:v>3375</c:v>
                </c:pt>
                <c:pt idx="8">
                  <c:v>4490</c:v>
                </c:pt>
                <c:pt idx="11">
                  <c:v>4671</c:v>
                </c:pt>
                <c:pt idx="14">
                  <c:v>5023</c:v>
                </c:pt>
              </c:numCache>
            </c:numRef>
          </c:val>
          <c:extLst>
            <c:ext xmlns:c16="http://schemas.microsoft.com/office/drawing/2014/chart" uri="{C3380CC4-5D6E-409C-BE32-E72D297353CC}">
              <c16:uniqueId val="{00000002-135B-49F3-A392-7EBC5229C6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5B-49F3-A392-7EBC5229C6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5B-49F3-A392-7EBC5229C6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5B-49F3-A392-7EBC5229C6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1774</c:v>
                </c:pt>
                <c:pt idx="3">
                  <c:v>1718</c:v>
                </c:pt>
                <c:pt idx="6">
                  <c:v>1650</c:v>
                </c:pt>
                <c:pt idx="9">
                  <c:v>1640</c:v>
                </c:pt>
                <c:pt idx="12">
                  <c:v>1616</c:v>
                </c:pt>
              </c:numCache>
            </c:numRef>
          </c:val>
          <c:extLst>
            <c:ext xmlns:c16="http://schemas.microsoft.com/office/drawing/2014/chart" uri="{C3380CC4-5D6E-409C-BE32-E72D297353CC}">
              <c16:uniqueId val="{00000006-135B-49F3-A392-7EBC5229C6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c:v>
                </c:pt>
                <c:pt idx="3">
                  <c:v>339</c:v>
                </c:pt>
                <c:pt idx="6">
                  <c:v>311</c:v>
                </c:pt>
                <c:pt idx="9">
                  <c:v>282</c:v>
                </c:pt>
                <c:pt idx="12">
                  <c:v>254</c:v>
                </c:pt>
              </c:numCache>
            </c:numRef>
          </c:val>
          <c:extLst>
            <c:ext xmlns:c16="http://schemas.microsoft.com/office/drawing/2014/chart" uri="{C3380CC4-5D6E-409C-BE32-E72D297353CC}">
              <c16:uniqueId val="{00000007-135B-49F3-A392-7EBC5229C6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2667</c:v>
                </c:pt>
                <c:pt idx="3">
                  <c:v>2337</c:v>
                </c:pt>
                <c:pt idx="6">
                  <c:v>2043</c:v>
                </c:pt>
                <c:pt idx="9">
                  <c:v>1660</c:v>
                </c:pt>
                <c:pt idx="12">
                  <c:v>1380</c:v>
                </c:pt>
              </c:numCache>
            </c:numRef>
          </c:val>
          <c:extLst>
            <c:ext xmlns:c16="http://schemas.microsoft.com/office/drawing/2014/chart" uri="{C3380CC4-5D6E-409C-BE32-E72D297353CC}">
              <c16:uniqueId val="{00000008-135B-49F3-A392-7EBC5229C6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352</c:v>
                </c:pt>
                <c:pt idx="3">
                  <c:v>183</c:v>
                </c:pt>
                <c:pt idx="6">
                  <c:v>156</c:v>
                </c:pt>
                <c:pt idx="9">
                  <c:v>128</c:v>
                </c:pt>
                <c:pt idx="12">
                  <c:v>101</c:v>
                </c:pt>
              </c:numCache>
            </c:numRef>
          </c:val>
          <c:extLst>
            <c:ext xmlns:c16="http://schemas.microsoft.com/office/drawing/2014/chart" uri="{C3380CC4-5D6E-409C-BE32-E72D297353CC}">
              <c16:uniqueId val="{00000009-135B-49F3-A392-7EBC5229C6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10355</c:v>
                </c:pt>
                <c:pt idx="3">
                  <c:v>9555</c:v>
                </c:pt>
                <c:pt idx="6">
                  <c:v>9286</c:v>
                </c:pt>
                <c:pt idx="9">
                  <c:v>9576</c:v>
                </c:pt>
                <c:pt idx="12">
                  <c:v>9161</c:v>
                </c:pt>
              </c:numCache>
            </c:numRef>
          </c:val>
          <c:extLst>
            <c:ext xmlns:c16="http://schemas.microsoft.com/office/drawing/2014/chart" uri="{C3380CC4-5D6E-409C-BE32-E72D297353CC}">
              <c16:uniqueId val="{0000000A-135B-49F3-A392-7EBC5229C6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2523</c:v>
                </c:pt>
                <c:pt idx="2">
                  <c:v>#N/A</c:v>
                </c:pt>
                <c:pt idx="3">
                  <c:v>#N/A</c:v>
                </c:pt>
                <c:pt idx="4">
                  <c:v>1557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5B-49F3-A392-7EBC5229C6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1615</c:v>
                </c:pt>
                <c:pt idx="1">
                  <c:v>1616</c:v>
                </c:pt>
                <c:pt idx="2">
                  <c:v>1520</c:v>
                </c:pt>
              </c:numCache>
            </c:numRef>
          </c:val>
          <c:extLst>
            <c:ext xmlns:c16="http://schemas.microsoft.com/office/drawing/2014/chart" uri="{C3380CC4-5D6E-409C-BE32-E72D297353CC}">
              <c16:uniqueId val="{00000000-9448-4CFE-A929-212A4FDB80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66</c:v>
                </c:pt>
                <c:pt idx="2">
                  <c:v>92</c:v>
                </c:pt>
              </c:numCache>
            </c:numRef>
          </c:val>
          <c:extLst>
            <c:ext xmlns:c16="http://schemas.microsoft.com/office/drawing/2014/chart" uri="{C3380CC4-5D6E-409C-BE32-E72D297353CC}">
              <c16:uniqueId val="{00000001-9448-4CFE-A929-212A4FDB80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2935</c:v>
                </c:pt>
                <c:pt idx="1">
                  <c:v>2931</c:v>
                </c:pt>
                <c:pt idx="2">
                  <c:v>3240</c:v>
                </c:pt>
              </c:numCache>
            </c:numRef>
          </c:val>
          <c:extLst>
            <c:ext xmlns:c16="http://schemas.microsoft.com/office/drawing/2014/chart" uri="{C3380CC4-5D6E-409C-BE32-E72D297353CC}">
              <c16:uniqueId val="{00000002-9448-4CFE-A929-212A4FDB80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13,865
13,364
368.79
13,602,594
13,353,343
123,661
6,182,691
9,161,304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人口の減少や長引く景気低迷により財政基盤が弱い状況が続いている。</a:t>
          </a:r>
        </a:p>
        <a:p>
          <a:r>
            <a:rPr kumimoji="1" lang="ja-JP" altLang="en-US" sz="1300">
              <a:latin typeface="ＭＳ Ｐゴシック" panose="020B0600070205080204" pitchFamily="50" charset="-128"/>
              <a:ea typeface="ＭＳ Ｐゴシック" panose="020B0600070205080204" pitchFamily="50" charset="-128"/>
            </a:rPr>
            <a:t>令和３～５年度数値は、類似団体平均と同数値となったが、今後も歳出の徹底した見直しを図るとともに、町税等の徴収率向上対策を中心に据えながら歳入確保に努める。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合併に伴う職員数増加や清掃施設、水産施設、排水処理施設、消防署、保育所等の各種施設を直営で行っているため職員数が類似団体平均と比較して多いことも影響し、類似団体平均を上回っている。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また、職員給与独自抑制措置（平成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2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55033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924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55033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50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71120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103522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90610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2133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類似団体平均に比べ高くなっているのは、主に人件費・物件費が要因となっている。人件費は、平成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日の合併に伴う職員数の増加や保育所施設への人員配置や消防本部・消防署の単独設置が大きな要因となっている。物件費は、ふるさと応援寄附金事業の経費によるものである。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134885</xdr:rowOff>
    </xdr:from>
    <xdr:to>
      <xdr:col>23</xdr:col>
      <xdr:colOff>133350</xdr:colOff>
      <xdr:row>83</xdr:row>
      <xdr:rowOff>44807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3785"/>
          <a:ext cx="8382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120304</xdr:rowOff>
    </xdr:from>
    <xdr:to>
      <xdr:col>19</xdr:col>
      <xdr:colOff>133350</xdr:colOff>
      <xdr:row>82</xdr:row>
      <xdr:rowOff>134885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9204"/>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19754</xdr:rowOff>
    </xdr:from>
    <xdr:to>
      <xdr:col>15</xdr:col>
      <xdr:colOff>82550</xdr:colOff>
      <xdr:row>82</xdr:row>
      <xdr:rowOff>120304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8654"/>
          <a:ext cx="889000" cy="1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140931</xdr:rowOff>
    </xdr:from>
    <xdr:to>
      <xdr:col>11</xdr:col>
      <xdr:colOff>31750</xdr:colOff>
      <xdr:row>82</xdr:row>
      <xdr:rowOff>19754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8381"/>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165457</xdr:rowOff>
    </xdr:from>
    <xdr:to>
      <xdr:col>23</xdr:col>
      <xdr:colOff>184150</xdr:colOff>
      <xdr:row>83</xdr:row>
      <xdr:rowOff>95607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137534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84085</xdr:rowOff>
    </xdr:from>
    <xdr:to>
      <xdr:col>19</xdr:col>
      <xdr:colOff>184150</xdr:colOff>
      <xdr:row>83</xdr:row>
      <xdr:rowOff>14235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170462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2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69504</xdr:rowOff>
    </xdr:from>
    <xdr:to>
      <xdr:col>15</xdr:col>
      <xdr:colOff>133350</xdr:colOff>
      <xdr:row>82</xdr:row>
      <xdr:rowOff>171104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140404</xdr:rowOff>
    </xdr:from>
    <xdr:to>
      <xdr:col>11</xdr:col>
      <xdr:colOff>82550</xdr:colOff>
      <xdr:row>82</xdr:row>
      <xdr:rowOff>70554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55331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90131</xdr:rowOff>
    </xdr:from>
    <xdr:to>
      <xdr:col>7</xdr:col>
      <xdr:colOff>31750</xdr:colOff>
      <xdr:row>82</xdr:row>
      <xdr:rowOff>20281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年間は、給与独自抑制措置（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0770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49741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484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152884</xdr:rowOff>
    </xdr:from>
    <xdr:to>
      <xdr:col>81</xdr:col>
      <xdr:colOff>44450</xdr:colOff>
      <xdr:row>66</xdr:row>
      <xdr:rowOff>49228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97134"/>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126456</xdr:rowOff>
    </xdr:from>
    <xdr:to>
      <xdr:col>77</xdr:col>
      <xdr:colOff>44450</xdr:colOff>
      <xdr:row>65</xdr:row>
      <xdr:rowOff>152884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7070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72451</xdr:rowOff>
    </xdr:from>
    <xdr:to>
      <xdr:col>72</xdr:col>
      <xdr:colOff>203200</xdr:colOff>
      <xdr:row>65</xdr:row>
      <xdr:rowOff>126456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1670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1209</xdr:rowOff>
    </xdr:from>
    <xdr:to>
      <xdr:col>68</xdr:col>
      <xdr:colOff>152400</xdr:colOff>
      <xdr:row>65</xdr:row>
      <xdr:rowOff>72451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45459"/>
          <a:ext cx="889000"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169878</xdr:rowOff>
    </xdr:from>
    <xdr:to>
      <xdr:col>81</xdr:col>
      <xdr:colOff>95250</xdr:colOff>
      <xdr:row>66</xdr:row>
      <xdr:rowOff>100028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65755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102084</xdr:rowOff>
    </xdr:from>
    <xdr:to>
      <xdr:col>77</xdr:col>
      <xdr:colOff>95250</xdr:colOff>
      <xdr:row>66</xdr:row>
      <xdr:rowOff>32234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75656</xdr:rowOff>
    </xdr:from>
    <xdr:to>
      <xdr:col>73</xdr:col>
      <xdr:colOff>44450</xdr:colOff>
      <xdr:row>66</xdr:row>
      <xdr:rowOff>5806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162033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21651</xdr:rowOff>
    </xdr:from>
    <xdr:to>
      <xdr:col>68</xdr:col>
      <xdr:colOff>203200</xdr:colOff>
      <xdr:row>65</xdr:row>
      <xdr:rowOff>123251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121859</xdr:rowOff>
    </xdr:from>
    <xdr:to>
      <xdr:col>64</xdr:col>
      <xdr:colOff>152400</xdr:colOff>
      <xdr:row>65</xdr:row>
      <xdr:rowOff>52009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36786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8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港湾（地方港湾）を擁していることにより、長年にわたり大きな投資を行っている。また、公共下水道事業や合併特例事業の実施により、類似団体平均を上回っている。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20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170039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520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43</xdr:row>
      <xdr:rowOff>41628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994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44</xdr:row>
      <xdr:rowOff>84667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1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151695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6284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119239</xdr:rowOff>
    </xdr:from>
    <xdr:to>
      <xdr:col>77</xdr:col>
      <xdr:colOff>95250</xdr:colOff>
      <xdr:row>42</xdr:row>
      <xdr:rowOff>49389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34166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100895</xdr:rowOff>
    </xdr:from>
    <xdr:to>
      <xdr:col>64</xdr:col>
      <xdr:colOff>152400</xdr:colOff>
      <xdr:row>45</xdr:row>
      <xdr:rowOff>31045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15822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港湾施設整備や公営住宅整備、合併に伴う建設事業及び基金造成事業等の実施による地方債発行額の増加により、令和元年度までは類似団体平均値を上回っていた。</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年度以降、地方債新規発行額を抑制していることによる地方債現在高の減少や、ふるさと応援基金残高の増加により、令和３～５年度は充当可能財源等が将来負担額を上回った。</a:t>
          </a:r>
        </a:p>
        <a:p>
          <a:r>
            <a:rPr kumimoji="1" lang="ja-JP" altLang="en-US" sz="1100">
              <a:latin typeface="ＭＳ Ｐゴシック" panose="020B0600070205080204" pitchFamily="50" charset="-128"/>
              <a:ea typeface="ＭＳ Ｐゴシック" panose="020B0600070205080204" pitchFamily="50" charset="-128"/>
            </a:rPr>
            <a:t>後世への負担を少しでも軽減するよう、今後も事業実施については世代間負担の公平性を十分に考慮するとともに、適正な地方債発行に努め、財政の健全化を図る。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16</xdr:row>
      <xdr:rowOff>24271</xdr:rowOff>
    </xdr:from>
    <xdr:to>
      <xdr:col>68</xdr:col>
      <xdr:colOff>152400</xdr:colOff>
      <xdr:row>17</xdr:row>
      <xdr:rowOff>126294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767471"/>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144921</xdr:rowOff>
    </xdr:from>
    <xdr:to>
      <xdr:col>68</xdr:col>
      <xdr:colOff>203200</xdr:colOff>
      <xdr:row>16</xdr:row>
      <xdr:rowOff>75071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85248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75494</xdr:rowOff>
    </xdr:from>
    <xdr:to>
      <xdr:col>64</xdr:col>
      <xdr:colOff>152400</xdr:colOff>
      <xdr:row>18</xdr:row>
      <xdr:rowOff>5644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9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161871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13,865
13,364
368.79
13,602,594
13,353,343
123,661
6,182,691
9,161,304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ポイント上回っているおり、その要因として平成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1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115570</xdr:rowOff>
    </xdr:from>
    <xdr:to>
      <xdr:col>24</xdr:col>
      <xdr:colOff>25400</xdr:colOff>
      <xdr:row>42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45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42</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77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7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39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ポイント上回っているが、主な要因は人件費と同様、当町では清掃施設、水産施設、排水処理施設、消防署、保育所などの施設運営を直営で行っているためである。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15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80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62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166206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ポイント下回っている。これはふるさと応援基金繰入金や町債等の特定財源の充当によるものである。</a:t>
          </a:r>
        </a:p>
        <a:p>
          <a:r>
            <a:rPr kumimoji="1" lang="ja-JP" altLang="en-US" sz="1300">
              <a:latin typeface="ＭＳ Ｐゴシック" panose="020B0600070205080204" pitchFamily="50" charset="-128"/>
              <a:ea typeface="ＭＳ Ｐゴシック" panose="020B0600070205080204" pitchFamily="50" charset="-128"/>
            </a:rPr>
            <a:t>なお、障害者介護関係経費は増加傾向にある。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は、清掃施設、水産施設、排水処理施設、消防署等各施設の維持補修費や除雪費用によるものである。今後大規模な修繕が必要となる施設も多いため、公共施設等総合管理計画等により、計画的な維持補修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180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57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主な要因は、清掃業務及び消防業務等を直営で行っていることにより、当該業務に要する経費が人件費や物件費等へ直接計上されているためである。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65278</xdr:rowOff>
    </xdr:from>
    <xdr:to>
      <xdr:col>82</xdr:col>
      <xdr:colOff>107950</xdr:colOff>
      <xdr:row>41</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660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128795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156718</xdr:rowOff>
    </xdr:from>
    <xdr:to>
      <xdr:col>82</xdr:col>
      <xdr:colOff>196850</xdr:colOff>
      <xdr:row>41</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8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151655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65278</xdr:rowOff>
    </xdr:from>
    <xdr:to>
      <xdr:col>82</xdr:col>
      <xdr:colOff>196850</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6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7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100855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4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101346</xdr:rowOff>
    </xdr:from>
    <xdr:to>
      <xdr:col>78</xdr:col>
      <xdr:colOff>120650</xdr:colOff>
      <xdr:row>38</xdr:row>
      <xdr:rowOff>31496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92202</xdr:rowOff>
    </xdr:from>
    <xdr:to>
      <xdr:col>74</xdr:col>
      <xdr:colOff>31750</xdr:colOff>
      <xdr:row>38</xdr:row>
      <xdr:rowOff>22352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94505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年度まで類似団体平均を上回っていたが、合併後の施設整備に係る地方債の償還が終了したことにより、令和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ポイント下回った。また、人口１人当たりの歳出決算額は類似団体平均を</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公債費償還額は減少傾向にあるが、今後も毎年度の償還元金と新規発行額のバランスを考慮したうえで、地方債の新規発行を伴う普通建設事業を実施していく必要がある。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76</xdr:row>
      <xdr:rowOff>29845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14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76</xdr:row>
      <xdr:rowOff>121286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1432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121286</xdr:rowOff>
    </xdr:from>
    <xdr:to>
      <xdr:col>15</xdr:col>
      <xdr:colOff>98425</xdr:colOff>
      <xdr:row>77</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5148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78</xdr:row>
      <xdr:rowOff>6986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057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150495</xdr:rowOff>
    </xdr:from>
    <xdr:to>
      <xdr:col>24</xdr:col>
      <xdr:colOff>76200</xdr:colOff>
      <xdr:row>76</xdr:row>
      <xdr:rowOff>80645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167022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104775</xdr:rowOff>
    </xdr:from>
    <xdr:to>
      <xdr:col>20</xdr:col>
      <xdr:colOff>38100</xdr:colOff>
      <xdr:row>76</xdr:row>
      <xdr:rowOff>34925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45102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70486</xdr:rowOff>
    </xdr:from>
    <xdr:to>
      <xdr:col>15</xdr:col>
      <xdr:colOff>149225</xdr:colOff>
      <xdr:row>77</xdr:row>
      <xdr:rowOff>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156863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127636</xdr:rowOff>
    </xdr:from>
    <xdr:to>
      <xdr:col>6</xdr:col>
      <xdr:colOff>171450</xdr:colOff>
      <xdr:row>78</xdr:row>
      <xdr:rowOff>57786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42563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扶助費・補助費は類似団体平均を下回っているが、人件費、物件費・その他が類似団体平均を上回っているためである。</a:t>
          </a:r>
        </a:p>
        <a:p>
          <a:r>
            <a:rPr kumimoji="1" lang="ja-JP" altLang="en-US" sz="1100">
              <a:latin typeface="ＭＳ Ｐゴシック" panose="020B0600070205080204" pitchFamily="50" charset="-128"/>
              <a:ea typeface="ＭＳ Ｐゴシック" panose="020B0600070205080204" pitchFamily="50" charset="-128"/>
            </a:rPr>
            <a:t>人件費については合併に伴う職員数及び諸支出の増加が要因であるが、給与独自抑制措置（平成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100">
              <a:latin typeface="ＭＳ Ｐゴシック" panose="020B0600070205080204" pitchFamily="50" charset="-128"/>
              <a:ea typeface="ＭＳ Ｐゴシック" panose="020B0600070205080204" pitchFamily="50" charset="-128"/>
            </a:rPr>
            <a:t>今後も適正な定員管理、財政の健全化により歳出の抑制に努める。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98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75487"/>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76</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383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140498</xdr:rowOff>
    </xdr:from>
    <xdr:to>
      <xdr:col>29</xdr:col>
      <xdr:colOff>127000</xdr:colOff>
      <xdr:row>15</xdr:row>
      <xdr:rowOff>76088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8423"/>
          <a:ext cx="647700" cy="10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76088</xdr:rowOff>
    </xdr:from>
    <xdr:to>
      <xdr:col>26</xdr:col>
      <xdr:colOff>50800</xdr:colOff>
      <xdr:row>15</xdr:row>
      <xdr:rowOff>139812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5463"/>
          <a:ext cx="698500" cy="6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139812</xdr:rowOff>
    </xdr:from>
    <xdr:to>
      <xdr:col>22</xdr:col>
      <xdr:colOff>114300</xdr:colOff>
      <xdr:row>16</xdr:row>
      <xdr:rowOff>42516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9187"/>
          <a:ext cx="698500" cy="7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42516</xdr:rowOff>
    </xdr:from>
    <xdr:to>
      <xdr:col>18</xdr:col>
      <xdr:colOff>177800</xdr:colOff>
      <xdr:row>16</xdr:row>
      <xdr:rowOff>122907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3341"/>
          <a:ext cx="6985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89698</xdr:rowOff>
    </xdr:from>
    <xdr:to>
      <xdr:col>29</xdr:col>
      <xdr:colOff>177800</xdr:colOff>
      <xdr:row>15</xdr:row>
      <xdr:rowOff>19848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106225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25288</xdr:rowOff>
    </xdr:from>
    <xdr:to>
      <xdr:col>26</xdr:col>
      <xdr:colOff>101600</xdr:colOff>
      <xdr:row>15</xdr:row>
      <xdr:rowOff>126888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137065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89012</xdr:rowOff>
    </xdr:from>
    <xdr:to>
      <xdr:col>22</xdr:col>
      <xdr:colOff>165100</xdr:colOff>
      <xdr:row>16</xdr:row>
      <xdr:rowOff>19162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29339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163166</xdr:rowOff>
    </xdr:from>
    <xdr:to>
      <xdr:col>19</xdr:col>
      <xdr:colOff>38100</xdr:colOff>
      <xdr:row>16</xdr:row>
      <xdr:rowOff>93316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72107</xdr:rowOff>
    </xdr:from>
    <xdr:to>
      <xdr:col>15</xdr:col>
      <xdr:colOff>101600</xdr:colOff>
      <xdr:row>17</xdr:row>
      <xdr:rowOff>2257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257093</xdr:rowOff>
    </xdr:from>
    <xdr:to>
      <xdr:col>29</xdr:col>
      <xdr:colOff>127000</xdr:colOff>
      <xdr:row>35</xdr:row>
      <xdr:rowOff>313309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67443"/>
          <a:ext cx="647700" cy="5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224022</xdr:rowOff>
    </xdr:from>
    <xdr:to>
      <xdr:col>26</xdr:col>
      <xdr:colOff>50800</xdr:colOff>
      <xdr:row>35</xdr:row>
      <xdr:rowOff>313309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34372"/>
          <a:ext cx="698500" cy="8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80804</xdr:rowOff>
    </xdr:from>
    <xdr:to>
      <xdr:col>22</xdr:col>
      <xdr:colOff>114300</xdr:colOff>
      <xdr:row>35</xdr:row>
      <xdr:rowOff>224022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91154"/>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69697</xdr:rowOff>
    </xdr:from>
    <xdr:to>
      <xdr:col>18</xdr:col>
      <xdr:colOff>177800</xdr:colOff>
      <xdr:row>35</xdr:row>
      <xdr:rowOff>80804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680047"/>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206293</xdr:rowOff>
    </xdr:from>
    <xdr:to>
      <xdr:col>29</xdr:col>
      <xdr:colOff>177800</xdr:colOff>
      <xdr:row>35</xdr:row>
      <xdr:rowOff>307893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1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178370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262509</xdr:rowOff>
    </xdr:from>
    <xdr:to>
      <xdr:col>26</xdr:col>
      <xdr:colOff>101600</xdr:colOff>
      <xdr:row>36</xdr:row>
      <xdr:rowOff>21209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173222</xdr:rowOff>
    </xdr:from>
    <xdr:to>
      <xdr:col>22</xdr:col>
      <xdr:colOff>165100</xdr:colOff>
      <xdr:row>35</xdr:row>
      <xdr:rowOff>274822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8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284999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30004</xdr:rowOff>
    </xdr:from>
    <xdr:to>
      <xdr:col>19</xdr:col>
      <xdr:colOff>38100</xdr:colOff>
      <xdr:row>35</xdr:row>
      <xdr:rowOff>131604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141781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18897</xdr:rowOff>
    </xdr:from>
    <xdr:to>
      <xdr:col>15</xdr:col>
      <xdr:colOff>101600</xdr:colOff>
      <xdr:row>35</xdr:row>
      <xdr:rowOff>120497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130675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13,865
13,364
368.79
13,602,594
13,353,343
123,661
6,182,691
9,161,304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95085</xdr:rowOff>
    </xdr:from>
    <xdr:to>
      <xdr:col>24</xdr:col>
      <xdr:colOff>63500</xdr:colOff>
      <xdr:row>31</xdr:row>
      <xdr:rowOff>97587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0035"/>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97587</xdr:rowOff>
    </xdr:from>
    <xdr:to>
      <xdr:col>19</xdr:col>
      <xdr:colOff>177800</xdr:colOff>
      <xdr:row>32</xdr:row>
      <xdr:rowOff>22187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2537"/>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22187</xdr:rowOff>
    </xdr:from>
    <xdr:to>
      <xdr:col>15</xdr:col>
      <xdr:colOff>50800</xdr:colOff>
      <xdr:row>32</xdr:row>
      <xdr:rowOff>127597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08587"/>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127597</xdr:rowOff>
    </xdr:from>
    <xdr:to>
      <xdr:col>10</xdr:col>
      <xdr:colOff>114300</xdr:colOff>
      <xdr:row>33</xdr:row>
      <xdr:rowOff>97003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13997"/>
          <a:ext cx="889000" cy="1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44285</xdr:rowOff>
    </xdr:from>
    <xdr:to>
      <xdr:col>24</xdr:col>
      <xdr:colOff>114300</xdr:colOff>
      <xdr:row>31</xdr:row>
      <xdr:rowOff>145885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67162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46787</xdr:rowOff>
    </xdr:from>
    <xdr:to>
      <xdr:col>20</xdr:col>
      <xdr:colOff>38100</xdr:colOff>
      <xdr:row>31</xdr:row>
      <xdr:rowOff>148387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164914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3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142837</xdr:rowOff>
    </xdr:from>
    <xdr:to>
      <xdr:col>15</xdr:col>
      <xdr:colOff>101600</xdr:colOff>
      <xdr:row>32</xdr:row>
      <xdr:rowOff>72987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5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89514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76797</xdr:rowOff>
    </xdr:from>
    <xdr:to>
      <xdr:col>10</xdr:col>
      <xdr:colOff>165100</xdr:colOff>
      <xdr:row>33</xdr:row>
      <xdr:rowOff>6947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23474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46203</xdr:rowOff>
    </xdr:from>
    <xdr:to>
      <xdr:col>6</xdr:col>
      <xdr:colOff>38100</xdr:colOff>
      <xdr:row>33</xdr:row>
      <xdr:rowOff>147803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164330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65974</xdr:rowOff>
    </xdr:from>
    <xdr:to>
      <xdr:col>24</xdr:col>
      <xdr:colOff>63500</xdr:colOff>
      <xdr:row>56</xdr:row>
      <xdr:rowOff>134248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7174"/>
          <a:ext cx="8382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7460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80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133769</xdr:rowOff>
    </xdr:from>
    <xdr:to>
      <xdr:col>19</xdr:col>
      <xdr:colOff>177800</xdr:colOff>
      <xdr:row>56</xdr:row>
      <xdr:rowOff>134248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3496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133769</xdr:rowOff>
    </xdr:from>
    <xdr:to>
      <xdr:col>15</xdr:col>
      <xdr:colOff>50800</xdr:colOff>
      <xdr:row>57</xdr:row>
      <xdr:rowOff>51232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4969"/>
          <a:ext cx="889000" cy="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48721</xdr:rowOff>
    </xdr:from>
    <xdr:to>
      <xdr:col>10</xdr:col>
      <xdr:colOff>114300</xdr:colOff>
      <xdr:row>57</xdr:row>
      <xdr:rowOff>51232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21371"/>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15174</xdr:rowOff>
    </xdr:from>
    <xdr:to>
      <xdr:col>24</xdr:col>
      <xdr:colOff>114300</xdr:colOff>
      <xdr:row>56</xdr:row>
      <xdr:rowOff>116774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38051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6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83448</xdr:rowOff>
    </xdr:from>
    <xdr:to>
      <xdr:col>20</xdr:col>
      <xdr:colOff>38100</xdr:colOff>
      <xdr:row>57</xdr:row>
      <xdr:rowOff>13598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30125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82969</xdr:rowOff>
    </xdr:from>
    <xdr:to>
      <xdr:col>15</xdr:col>
      <xdr:colOff>101600</xdr:colOff>
      <xdr:row>57</xdr:row>
      <xdr:rowOff>13119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29646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xdr:rowOff>
    </xdr:from>
    <xdr:to>
      <xdr:col>10</xdr:col>
      <xdr:colOff>165100</xdr:colOff>
      <xdr:row>57</xdr:row>
      <xdr:rowOff>102032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118559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4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169371</xdr:rowOff>
    </xdr:from>
    <xdr:to>
      <xdr:col>6</xdr:col>
      <xdr:colOff>38100</xdr:colOff>
      <xdr:row>57</xdr:row>
      <xdr:rowOff>99521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116048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4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98971</xdr:rowOff>
    </xdr:from>
    <xdr:to>
      <xdr:col>24</xdr:col>
      <xdr:colOff>63500</xdr:colOff>
      <xdr:row>75</xdr:row>
      <xdr:rowOff>67081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86271"/>
          <a:ext cx="8382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98971</xdr:rowOff>
    </xdr:from>
    <xdr:to>
      <xdr:col>19</xdr:col>
      <xdr:colOff>177800</xdr:colOff>
      <xdr:row>75</xdr:row>
      <xdr:rowOff>5283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786271"/>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89179</xdr:rowOff>
    </xdr:from>
    <xdr:to>
      <xdr:col>15</xdr:col>
      <xdr:colOff>50800</xdr:colOff>
      <xdr:row>75</xdr:row>
      <xdr:rowOff>5283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776479"/>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89179</xdr:rowOff>
    </xdr:from>
    <xdr:to>
      <xdr:col>10</xdr:col>
      <xdr:colOff>114300</xdr:colOff>
      <xdr:row>76</xdr:row>
      <xdr:rowOff>25743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76479"/>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16281</xdr:rowOff>
    </xdr:from>
    <xdr:to>
      <xdr:col>24</xdr:col>
      <xdr:colOff>114300</xdr:colOff>
      <xdr:row>75</xdr:row>
      <xdr:rowOff>117881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39158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48171</xdr:rowOff>
    </xdr:from>
    <xdr:to>
      <xdr:col>20</xdr:col>
      <xdr:colOff>38100</xdr:colOff>
      <xdr:row>74</xdr:row>
      <xdr:rowOff>149771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166298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125933</xdr:rowOff>
    </xdr:from>
    <xdr:to>
      <xdr:col>15</xdr:col>
      <xdr:colOff>101600</xdr:colOff>
      <xdr:row>75</xdr:row>
      <xdr:rowOff>56083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72610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5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38379</xdr:rowOff>
    </xdr:from>
    <xdr:to>
      <xdr:col>10</xdr:col>
      <xdr:colOff>165100</xdr:colOff>
      <xdr:row>74</xdr:row>
      <xdr:rowOff>139979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156506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146393</xdr:rowOff>
    </xdr:from>
    <xdr:to>
      <xdr:col>6</xdr:col>
      <xdr:colOff>38100</xdr:colOff>
      <xdr:row>76</xdr:row>
      <xdr:rowOff>76543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93070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99554</xdr:rowOff>
    </xdr:from>
    <xdr:to>
      <xdr:col>24</xdr:col>
      <xdr:colOff>63500</xdr:colOff>
      <xdr:row>96</xdr:row>
      <xdr:rowOff>37190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7304"/>
          <a:ext cx="838200" cy="10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58590</xdr:rowOff>
    </xdr:from>
    <xdr:to>
      <xdr:col>19</xdr:col>
      <xdr:colOff>177800</xdr:colOff>
      <xdr:row>96</xdr:row>
      <xdr:rowOff>37190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6340"/>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58590</xdr:rowOff>
    </xdr:from>
    <xdr:to>
      <xdr:col>15</xdr:col>
      <xdr:colOff>50800</xdr:colOff>
      <xdr:row>97</xdr:row>
      <xdr:rowOff>50350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6340"/>
          <a:ext cx="889000" cy="3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33314</xdr:rowOff>
    </xdr:from>
    <xdr:to>
      <xdr:col>10</xdr:col>
      <xdr:colOff>114300</xdr:colOff>
      <xdr:row>97</xdr:row>
      <xdr:rowOff>50350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3964"/>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132362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48754</xdr:rowOff>
    </xdr:from>
    <xdr:to>
      <xdr:col>24</xdr:col>
      <xdr:colOff>114300</xdr:colOff>
      <xdr:row>95</xdr:row>
      <xdr:rowOff>150354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27181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157840</xdr:rowOff>
    </xdr:from>
    <xdr:to>
      <xdr:col>20</xdr:col>
      <xdr:colOff>38100</xdr:colOff>
      <xdr:row>96</xdr:row>
      <xdr:rowOff>87990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79117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7790</xdr:rowOff>
    </xdr:from>
    <xdr:to>
      <xdr:col>15</xdr:col>
      <xdr:colOff>101600</xdr:colOff>
      <xdr:row>95</xdr:row>
      <xdr:rowOff>109390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100517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171000</xdr:rowOff>
    </xdr:from>
    <xdr:to>
      <xdr:col>10</xdr:col>
      <xdr:colOff>165100</xdr:colOff>
      <xdr:row>97</xdr:row>
      <xdr:rowOff>101150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92277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153964</xdr:rowOff>
    </xdr:from>
    <xdr:to>
      <xdr:col>6</xdr:col>
      <xdr:colOff>38100</xdr:colOff>
      <xdr:row>97</xdr:row>
      <xdr:rowOff>84114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75241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165257</xdr:rowOff>
    </xdr:from>
    <xdr:to>
      <xdr:col>55</xdr:col>
      <xdr:colOff>0</xdr:colOff>
      <xdr:row>37</xdr:row>
      <xdr:rowOff>5401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37457"/>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165257</xdr:rowOff>
    </xdr:from>
    <xdr:to>
      <xdr:col>50</xdr:col>
      <xdr:colOff>114300</xdr:colOff>
      <xdr:row>37</xdr:row>
      <xdr:rowOff>46168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37457"/>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81178</xdr:rowOff>
    </xdr:from>
    <xdr:to>
      <xdr:col>45</xdr:col>
      <xdr:colOff>177800</xdr:colOff>
      <xdr:row>37</xdr:row>
      <xdr:rowOff>46168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10478"/>
          <a:ext cx="889000" cy="4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81178</xdr:rowOff>
    </xdr:from>
    <xdr:to>
      <xdr:col>41</xdr:col>
      <xdr:colOff>50800</xdr:colOff>
      <xdr:row>37</xdr:row>
      <xdr:rowOff>58928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10478"/>
          <a:ext cx="889000" cy="4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77716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126051</xdr:rowOff>
    </xdr:from>
    <xdr:to>
      <xdr:col>55</xdr:col>
      <xdr:colOff>50800</xdr:colOff>
      <xdr:row>37</xdr:row>
      <xdr:rowOff>56201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104478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114457</xdr:rowOff>
    </xdr:from>
    <xdr:to>
      <xdr:col>50</xdr:col>
      <xdr:colOff>165100</xdr:colOff>
      <xdr:row>37</xdr:row>
      <xdr:rowOff>44607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35734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166818</xdr:rowOff>
    </xdr:from>
    <xdr:to>
      <xdr:col>46</xdr:col>
      <xdr:colOff>38100</xdr:colOff>
      <xdr:row>37</xdr:row>
      <xdr:rowOff>96968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88095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30378</xdr:rowOff>
    </xdr:from>
    <xdr:to>
      <xdr:col>41</xdr:col>
      <xdr:colOff>101600</xdr:colOff>
      <xdr:row>34</xdr:row>
      <xdr:rowOff>131978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123105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5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8128</xdr:rowOff>
    </xdr:from>
    <xdr:to>
      <xdr:col>36</xdr:col>
      <xdr:colOff>165100</xdr:colOff>
      <xdr:row>37</xdr:row>
      <xdr:rowOff>109728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100855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61809</xdr:rowOff>
    </xdr:from>
    <xdr:to>
      <xdr:col>55</xdr:col>
      <xdr:colOff>0</xdr:colOff>
      <xdr:row>57</xdr:row>
      <xdr:rowOff>97626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91559"/>
          <a:ext cx="838200" cy="3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61809</xdr:rowOff>
    </xdr:from>
    <xdr:to>
      <xdr:col>50</xdr:col>
      <xdr:colOff>114300</xdr:colOff>
      <xdr:row>56</xdr:row>
      <xdr:rowOff>164557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91559"/>
          <a:ext cx="889000" cy="27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164557</xdr:rowOff>
    </xdr:from>
    <xdr:to>
      <xdr:col>45</xdr:col>
      <xdr:colOff>177800</xdr:colOff>
      <xdr:row>58</xdr:row>
      <xdr:rowOff>114512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65757"/>
          <a:ext cx="889000" cy="2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132495</xdr:rowOff>
    </xdr:from>
    <xdr:to>
      <xdr:col>41</xdr:col>
      <xdr:colOff>50800</xdr:colOff>
      <xdr:row>58</xdr:row>
      <xdr:rowOff>114512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33695"/>
          <a:ext cx="889000" cy="3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22825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46826</xdr:rowOff>
    </xdr:from>
    <xdr:to>
      <xdr:col>55</xdr:col>
      <xdr:colOff>50800</xdr:colOff>
      <xdr:row>57</xdr:row>
      <xdr:rowOff>148426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25253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11009</xdr:rowOff>
    </xdr:from>
    <xdr:to>
      <xdr:col>50</xdr:col>
      <xdr:colOff>165100</xdr:colOff>
      <xdr:row>55</xdr:row>
      <xdr:rowOff>112609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129136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113757</xdr:rowOff>
    </xdr:from>
    <xdr:to>
      <xdr:col>46</xdr:col>
      <xdr:colOff>38100</xdr:colOff>
      <xdr:row>57</xdr:row>
      <xdr:rowOff>43907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35034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63712</xdr:rowOff>
    </xdr:from>
    <xdr:to>
      <xdr:col>41</xdr:col>
      <xdr:colOff>101600</xdr:colOff>
      <xdr:row>58</xdr:row>
      <xdr:rowOff>165312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81695</xdr:rowOff>
    </xdr:from>
    <xdr:to>
      <xdr:col>36</xdr:col>
      <xdr:colOff>165100</xdr:colOff>
      <xdr:row>57</xdr:row>
      <xdr:rowOff>11845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2972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7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135854</xdr:rowOff>
    </xdr:from>
    <xdr:to>
      <xdr:col>55</xdr:col>
      <xdr:colOff>0</xdr:colOff>
      <xdr:row>77</xdr:row>
      <xdr:rowOff>156908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37504"/>
          <a:ext cx="8382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144780</xdr:rowOff>
    </xdr:from>
    <xdr:to>
      <xdr:col>50</xdr:col>
      <xdr:colOff>114300</xdr:colOff>
      <xdr:row>77</xdr:row>
      <xdr:rowOff>156908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46430"/>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144780</xdr:rowOff>
    </xdr:from>
    <xdr:to>
      <xdr:col>45</xdr:col>
      <xdr:colOff>177800</xdr:colOff>
      <xdr:row>77</xdr:row>
      <xdr:rowOff>154496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4643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65233</xdr:rowOff>
    </xdr:from>
    <xdr:to>
      <xdr:col>41</xdr:col>
      <xdr:colOff>50800</xdr:colOff>
      <xdr:row>77</xdr:row>
      <xdr:rowOff>154496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23983"/>
          <a:ext cx="889000" cy="4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70082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85054</xdr:rowOff>
    </xdr:from>
    <xdr:to>
      <xdr:col>55</xdr:col>
      <xdr:colOff>50800</xdr:colOff>
      <xdr:row>78</xdr:row>
      <xdr:rowOff>15204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171431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106108</xdr:rowOff>
    </xdr:from>
    <xdr:to>
      <xdr:col>50</xdr:col>
      <xdr:colOff>165100</xdr:colOff>
      <xdr:row>78</xdr:row>
      <xdr:rowOff>36258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27385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93980</xdr:rowOff>
    </xdr:from>
    <xdr:to>
      <xdr:col>46</xdr:col>
      <xdr:colOff>38100</xdr:colOff>
      <xdr:row>78</xdr:row>
      <xdr:rowOff>24130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3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103696</xdr:rowOff>
    </xdr:from>
    <xdr:to>
      <xdr:col>41</xdr:col>
      <xdr:colOff>101600</xdr:colOff>
      <xdr:row>78</xdr:row>
      <xdr:rowOff>33846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3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14433</xdr:rowOff>
    </xdr:from>
    <xdr:to>
      <xdr:col>36</xdr:col>
      <xdr:colOff>165100</xdr:colOff>
      <xdr:row>75</xdr:row>
      <xdr:rowOff>116033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132560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28865</xdr:rowOff>
    </xdr:from>
    <xdr:to>
      <xdr:col>55</xdr:col>
      <xdr:colOff>0</xdr:colOff>
      <xdr:row>97</xdr:row>
      <xdr:rowOff>81530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16615"/>
          <a:ext cx="838200" cy="3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28865</xdr:rowOff>
    </xdr:from>
    <xdr:to>
      <xdr:col>50</xdr:col>
      <xdr:colOff>114300</xdr:colOff>
      <xdr:row>96</xdr:row>
      <xdr:rowOff>79597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16615"/>
          <a:ext cx="889000" cy="22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79597</xdr:rowOff>
    </xdr:from>
    <xdr:to>
      <xdr:col>45</xdr:col>
      <xdr:colOff>177800</xdr:colOff>
      <xdr:row>98</xdr:row>
      <xdr:rowOff>63988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38797"/>
          <a:ext cx="889000" cy="3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22785</xdr:rowOff>
    </xdr:from>
    <xdr:to>
      <xdr:col>41</xdr:col>
      <xdr:colOff>50800</xdr:colOff>
      <xdr:row>98</xdr:row>
      <xdr:rowOff>63988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24885"/>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30730</xdr:rowOff>
    </xdr:from>
    <xdr:to>
      <xdr:col>55</xdr:col>
      <xdr:colOff>50800</xdr:colOff>
      <xdr:row>97</xdr:row>
      <xdr:rowOff>132330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9157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149515</xdr:rowOff>
    </xdr:from>
    <xdr:to>
      <xdr:col>50</xdr:col>
      <xdr:colOff>165100</xdr:colOff>
      <xdr:row>95</xdr:row>
      <xdr:rowOff>79665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96192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28797</xdr:rowOff>
    </xdr:from>
    <xdr:to>
      <xdr:col>46</xdr:col>
      <xdr:colOff>38100</xdr:colOff>
      <xdr:row>96</xdr:row>
      <xdr:rowOff>130397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146924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13188</xdr:rowOff>
    </xdr:from>
    <xdr:to>
      <xdr:col>41</xdr:col>
      <xdr:colOff>101600</xdr:colOff>
      <xdr:row>98</xdr:row>
      <xdr:rowOff>114788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143435</xdr:rowOff>
    </xdr:from>
    <xdr:to>
      <xdr:col>36</xdr:col>
      <xdr:colOff>165100</xdr:colOff>
      <xdr:row>98</xdr:row>
      <xdr:rowOff>73585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77459</xdr:rowOff>
    </xdr:from>
    <xdr:to>
      <xdr:col>67</xdr:col>
      <xdr:colOff>101600</xdr:colOff>
      <xdr:row>39</xdr:row>
      <xdr:rowOff>7609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24136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95515</xdr:rowOff>
    </xdr:from>
    <xdr:to>
      <xdr:col>85</xdr:col>
      <xdr:colOff>127000</xdr:colOff>
      <xdr:row>76</xdr:row>
      <xdr:rowOff>154516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25715"/>
          <a:ext cx="8382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8472</xdr:rowOff>
    </xdr:from>
    <xdr:to>
      <xdr:col>81</xdr:col>
      <xdr:colOff>50800</xdr:colOff>
      <xdr:row>76</xdr:row>
      <xdr:rowOff>154516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38672"/>
          <a:ext cx="889000" cy="1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127051</xdr:rowOff>
    </xdr:from>
    <xdr:to>
      <xdr:col>76</xdr:col>
      <xdr:colOff>114300</xdr:colOff>
      <xdr:row>76</xdr:row>
      <xdr:rowOff>8472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85801"/>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84379</xdr:rowOff>
    </xdr:from>
    <xdr:to>
      <xdr:col>71</xdr:col>
      <xdr:colOff>177800</xdr:colOff>
      <xdr:row>75</xdr:row>
      <xdr:rowOff>127051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4312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44715</xdr:rowOff>
    </xdr:from>
    <xdr:to>
      <xdr:col>85</xdr:col>
      <xdr:colOff>177800</xdr:colOff>
      <xdr:row>76</xdr:row>
      <xdr:rowOff>146315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23142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103716</xdr:rowOff>
    </xdr:from>
    <xdr:to>
      <xdr:col>81</xdr:col>
      <xdr:colOff>101600</xdr:colOff>
      <xdr:row>77</xdr:row>
      <xdr:rowOff>33866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24993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129122</xdr:rowOff>
    </xdr:from>
    <xdr:to>
      <xdr:col>76</xdr:col>
      <xdr:colOff>165100</xdr:colOff>
      <xdr:row>76</xdr:row>
      <xdr:rowOff>59272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75799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76251</xdr:rowOff>
    </xdr:from>
    <xdr:to>
      <xdr:col>72</xdr:col>
      <xdr:colOff>38100</xdr:colOff>
      <xdr:row>76</xdr:row>
      <xdr:rowOff>6401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22928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33579</xdr:rowOff>
    </xdr:from>
    <xdr:to>
      <xdr:col>67</xdr:col>
      <xdr:colOff>101600</xdr:colOff>
      <xdr:row>75</xdr:row>
      <xdr:rowOff>135179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151706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94777</xdr:rowOff>
    </xdr:from>
    <xdr:to>
      <xdr:col>85</xdr:col>
      <xdr:colOff>127000</xdr:colOff>
      <xdr:row>97</xdr:row>
      <xdr:rowOff>105868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25427"/>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25688</xdr:rowOff>
    </xdr:from>
    <xdr:to>
      <xdr:col>81</xdr:col>
      <xdr:colOff>50800</xdr:colOff>
      <xdr:row>97</xdr:row>
      <xdr:rowOff>105868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56338"/>
          <a:ext cx="889000" cy="8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25688</xdr:rowOff>
    </xdr:from>
    <xdr:to>
      <xdr:col>76</xdr:col>
      <xdr:colOff>114300</xdr:colOff>
      <xdr:row>97</xdr:row>
      <xdr:rowOff>158164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56338"/>
          <a:ext cx="889000" cy="1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158164</xdr:rowOff>
    </xdr:from>
    <xdr:to>
      <xdr:col>71</xdr:col>
      <xdr:colOff>177800</xdr:colOff>
      <xdr:row>98</xdr:row>
      <xdr:rowOff>12398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88814"/>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103240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43977</xdr:rowOff>
    </xdr:from>
    <xdr:to>
      <xdr:col>85</xdr:col>
      <xdr:colOff>177800</xdr:colOff>
      <xdr:row>97</xdr:row>
      <xdr:rowOff>145577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66854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55068</xdr:rowOff>
    </xdr:from>
    <xdr:to>
      <xdr:col>81</xdr:col>
      <xdr:colOff>101600</xdr:colOff>
      <xdr:row>97</xdr:row>
      <xdr:rowOff>156668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146338</xdr:rowOff>
    </xdr:from>
    <xdr:to>
      <xdr:col>76</xdr:col>
      <xdr:colOff>165100</xdr:colOff>
      <xdr:row>97</xdr:row>
      <xdr:rowOff>76488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93015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38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107364</xdr:rowOff>
    </xdr:from>
    <xdr:to>
      <xdr:col>72</xdr:col>
      <xdr:colOff>38100</xdr:colOff>
      <xdr:row>98</xdr:row>
      <xdr:rowOff>37514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54041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133048</xdr:rowOff>
    </xdr:from>
    <xdr:to>
      <xdr:col>67</xdr:col>
      <xdr:colOff>101600</xdr:colOff>
      <xdr:row>98</xdr:row>
      <xdr:rowOff>63198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79725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127698</xdr:rowOff>
    </xdr:from>
    <xdr:to>
      <xdr:col>116</xdr:col>
      <xdr:colOff>63500</xdr:colOff>
      <xdr:row>33</xdr:row>
      <xdr:rowOff>52432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614098"/>
          <a:ext cx="838200" cy="9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66355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38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52432</xdr:rowOff>
    </xdr:from>
    <xdr:to>
      <xdr:col>111</xdr:col>
      <xdr:colOff>177800</xdr:colOff>
      <xdr:row>33</xdr:row>
      <xdr:rowOff>110382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710282"/>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110382</xdr:rowOff>
    </xdr:from>
    <xdr:to>
      <xdr:col>107</xdr:col>
      <xdr:colOff>50800</xdr:colOff>
      <xdr:row>33</xdr:row>
      <xdr:rowOff>126670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57682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126670</xdr:rowOff>
    </xdr:from>
    <xdr:to>
      <xdr:col>102</xdr:col>
      <xdr:colOff>114300</xdr:colOff>
      <xdr:row>34</xdr:row>
      <xdr:rowOff>64433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784520"/>
          <a:ext cx="889000" cy="1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147280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76898</xdr:rowOff>
    </xdr:from>
    <xdr:to>
      <xdr:col>116</xdr:col>
      <xdr:colOff>114300</xdr:colOff>
      <xdr:row>33</xdr:row>
      <xdr:rowOff>7048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99775</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4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1632</xdr:rowOff>
    </xdr:from>
    <xdr:to>
      <xdr:col>112</xdr:col>
      <xdr:colOff>38100</xdr:colOff>
      <xdr:row>33</xdr:row>
      <xdr:rowOff>103232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6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119759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4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59582</xdr:rowOff>
    </xdr:from>
    <xdr:to>
      <xdr:col>107</xdr:col>
      <xdr:colOff>101600</xdr:colOff>
      <xdr:row>33</xdr:row>
      <xdr:rowOff>161182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7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6259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54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75870</xdr:rowOff>
    </xdr:from>
    <xdr:to>
      <xdr:col>102</xdr:col>
      <xdr:colOff>165100</xdr:colOff>
      <xdr:row>34</xdr:row>
      <xdr:rowOff>6020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7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22547</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55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13633</xdr:rowOff>
    </xdr:from>
    <xdr:to>
      <xdr:col>98</xdr:col>
      <xdr:colOff>38100</xdr:colOff>
      <xdr:row>34</xdr:row>
      <xdr:rowOff>115233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8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131760</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389111" y="56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28209</xdr:rowOff>
    </xdr:from>
    <xdr:to>
      <xdr:col>116</xdr:col>
      <xdr:colOff>63500</xdr:colOff>
      <xdr:row>77</xdr:row>
      <xdr:rowOff>41418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29859"/>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41418</xdr:rowOff>
    </xdr:from>
    <xdr:to>
      <xdr:col>111</xdr:col>
      <xdr:colOff>177800</xdr:colOff>
      <xdr:row>77</xdr:row>
      <xdr:rowOff>52636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3068"/>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21073</xdr:rowOff>
    </xdr:from>
    <xdr:to>
      <xdr:col>107</xdr:col>
      <xdr:colOff>50800</xdr:colOff>
      <xdr:row>77</xdr:row>
      <xdr:rowOff>52636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22723"/>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21073</xdr:rowOff>
    </xdr:from>
    <xdr:to>
      <xdr:col>102</xdr:col>
      <xdr:colOff>114300</xdr:colOff>
      <xdr:row>77</xdr:row>
      <xdr:rowOff>43264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22723"/>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31707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148859</xdr:rowOff>
    </xdr:from>
    <xdr:to>
      <xdr:col>116</xdr:col>
      <xdr:colOff>114300</xdr:colOff>
      <xdr:row>77</xdr:row>
      <xdr:rowOff>79009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127286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162068</xdr:rowOff>
    </xdr:from>
    <xdr:to>
      <xdr:col>112</xdr:col>
      <xdr:colOff>38100</xdr:colOff>
      <xdr:row>77</xdr:row>
      <xdr:rowOff>92218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83345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1836</xdr:rowOff>
    </xdr:from>
    <xdr:to>
      <xdr:col>107</xdr:col>
      <xdr:colOff>101600</xdr:colOff>
      <xdr:row>77</xdr:row>
      <xdr:rowOff>103436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94563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141723</xdr:rowOff>
    </xdr:from>
    <xdr:to>
      <xdr:col>102</xdr:col>
      <xdr:colOff>165100</xdr:colOff>
      <xdr:row>77</xdr:row>
      <xdr:rowOff>71873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163914</xdr:rowOff>
    </xdr:from>
    <xdr:to>
      <xdr:col>98</xdr:col>
      <xdr:colOff>38100</xdr:colOff>
      <xdr:row>77</xdr:row>
      <xdr:rowOff>94064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85191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人件費は、住民一人当た</a:t>
          </a:r>
          <a:r>
            <a:rPr kumimoji="1" lang="en-US" altLang="ja-JP" sz="850">
              <a:latin typeface="ＭＳ Ｐゴシック" panose="020B0600070205080204" pitchFamily="50" charset="-128"/>
              <a:ea typeface="ＭＳ Ｐゴシック" panose="020B0600070205080204" pitchFamily="50" charset="-128"/>
            </a:rPr>
            <a:t>164,013</a:t>
          </a:r>
          <a:r>
            <a:rPr kumimoji="1" lang="ja-JP" altLang="en-US" sz="850">
              <a:latin typeface="ＭＳ Ｐゴシック" panose="020B0600070205080204" pitchFamily="50" charset="-128"/>
              <a:ea typeface="ＭＳ Ｐゴシック" panose="020B0600070205080204" pitchFamily="50" charset="-128"/>
            </a:rPr>
            <a:t>円となっており、令和４年度から</a:t>
          </a:r>
          <a:r>
            <a:rPr kumimoji="1" lang="en-US" altLang="ja-JP" sz="850">
              <a:latin typeface="ＭＳ Ｐゴシック" panose="020B0600070205080204" pitchFamily="50" charset="-128"/>
              <a:ea typeface="ＭＳ Ｐゴシック" panose="020B0600070205080204" pitchFamily="50" charset="-128"/>
            </a:rPr>
            <a:t>197</a:t>
          </a:r>
          <a:r>
            <a:rPr kumimoji="1" lang="ja-JP" altLang="en-US" sz="850">
              <a:latin typeface="ＭＳ Ｐゴシック" panose="020B0600070205080204" pitchFamily="50" charset="-128"/>
              <a:ea typeface="ＭＳ Ｐゴシック" panose="020B0600070205080204" pitchFamily="50" charset="-128"/>
            </a:rPr>
            <a:t>円増加している。これは職員給の増等によるものである。また、類似団体平均と比較しても約</a:t>
          </a:r>
          <a:r>
            <a:rPr kumimoji="1" lang="en-US" altLang="ja-JP" sz="850">
              <a:latin typeface="ＭＳ Ｐゴシック" panose="020B0600070205080204" pitchFamily="50" charset="-128"/>
              <a:ea typeface="ＭＳ Ｐゴシック" panose="020B0600070205080204" pitchFamily="50" charset="-128"/>
            </a:rPr>
            <a:t>40,800</a:t>
          </a:r>
          <a:r>
            <a:rPr kumimoji="1" lang="ja-JP" altLang="en-US" sz="850">
              <a:latin typeface="ＭＳ Ｐゴシック" panose="020B0600070205080204" pitchFamily="50" charset="-128"/>
              <a:ea typeface="ＭＳ Ｐゴシック" panose="020B0600070205080204" pitchFamily="50" charset="-128"/>
            </a:rPr>
            <a:t>円上回っているが、主な要因は平成</a:t>
          </a:r>
          <a:r>
            <a:rPr kumimoji="1" lang="en-US" altLang="ja-JP" sz="850">
              <a:latin typeface="ＭＳ Ｐゴシック" panose="020B0600070205080204" pitchFamily="50" charset="-128"/>
              <a:ea typeface="ＭＳ Ｐゴシック" panose="020B0600070205080204" pitchFamily="50" charset="-128"/>
            </a:rPr>
            <a:t>17</a:t>
          </a:r>
          <a:r>
            <a:rPr kumimoji="1" lang="ja-JP" altLang="en-US" sz="850">
              <a:latin typeface="ＭＳ Ｐゴシック" panose="020B0600070205080204" pitchFamily="50" charset="-128"/>
              <a:ea typeface="ＭＳ Ｐゴシック" panose="020B0600070205080204" pitchFamily="50" charset="-128"/>
            </a:rPr>
            <a:t>年</a:t>
          </a:r>
          <a:r>
            <a:rPr kumimoji="1" lang="en-US" altLang="ja-JP" sz="850">
              <a:latin typeface="ＭＳ Ｐゴシック" panose="020B0600070205080204" pitchFamily="50" charset="-128"/>
              <a:ea typeface="ＭＳ Ｐゴシック" panose="020B0600070205080204" pitchFamily="50" charset="-128"/>
            </a:rPr>
            <a:t>4</a:t>
          </a:r>
          <a:r>
            <a:rPr kumimoji="1" lang="ja-JP" altLang="en-US" sz="850">
              <a:latin typeface="ＭＳ Ｐゴシック" panose="020B0600070205080204" pitchFamily="50" charset="-128"/>
              <a:ea typeface="ＭＳ Ｐゴシック" panose="020B0600070205080204" pitchFamily="50" charset="-128"/>
            </a:rPr>
            <a:t>月</a:t>
          </a:r>
          <a:r>
            <a:rPr kumimoji="1" lang="en-US" altLang="ja-JP" sz="850">
              <a:latin typeface="ＭＳ Ｐゴシック" panose="020B0600070205080204" pitchFamily="50" charset="-128"/>
              <a:ea typeface="ＭＳ Ｐゴシック" panose="020B0600070205080204" pitchFamily="50" charset="-128"/>
            </a:rPr>
            <a:t>1</a:t>
          </a:r>
          <a:r>
            <a:rPr kumimoji="1" lang="ja-JP" altLang="en-US" sz="850">
              <a:latin typeface="ＭＳ Ｐゴシック" panose="020B0600070205080204" pitchFamily="50" charset="-128"/>
              <a:ea typeface="ＭＳ Ｐゴシック" panose="020B0600070205080204" pitchFamily="50" charset="-128"/>
            </a:rPr>
            <a:t>日の合併に伴う職員の増加や、保育所への保育士等の配置、消防本部・消防署の単独設置によるものである。今後は財政状況や退職の状況及び業務内容を勘案しつつ、適正な定員管理を目指す。</a:t>
          </a:r>
        </a:p>
        <a:p>
          <a:r>
            <a:rPr kumimoji="1" lang="ja-JP" altLang="en-US" sz="850">
              <a:latin typeface="ＭＳ Ｐゴシック" panose="020B0600070205080204" pitchFamily="50" charset="-128"/>
              <a:ea typeface="ＭＳ Ｐゴシック" panose="020B0600070205080204" pitchFamily="50" charset="-128"/>
            </a:rPr>
            <a:t>物件費は、住民一人当たり</a:t>
          </a:r>
          <a:r>
            <a:rPr kumimoji="1" lang="en-US" altLang="ja-JP" sz="850">
              <a:latin typeface="ＭＳ Ｐゴシック" panose="020B0600070205080204" pitchFamily="50" charset="-128"/>
              <a:ea typeface="ＭＳ Ｐゴシック" panose="020B0600070205080204" pitchFamily="50" charset="-128"/>
            </a:rPr>
            <a:t>258,701</a:t>
          </a:r>
          <a:r>
            <a:rPr kumimoji="1" lang="ja-JP" altLang="en-US" sz="850">
              <a:latin typeface="ＭＳ Ｐゴシック" panose="020B0600070205080204" pitchFamily="50" charset="-128"/>
              <a:ea typeface="ＭＳ Ｐゴシック" panose="020B0600070205080204" pitchFamily="50" charset="-128"/>
            </a:rPr>
            <a:t>円となっており、令和４年度から</a:t>
          </a:r>
          <a:r>
            <a:rPr kumimoji="1" lang="en-US" altLang="ja-JP" sz="850">
              <a:latin typeface="ＭＳ Ｐゴシック" panose="020B0600070205080204" pitchFamily="50" charset="-128"/>
              <a:ea typeface="ＭＳ Ｐゴシック" panose="020B0600070205080204" pitchFamily="50" charset="-128"/>
            </a:rPr>
            <a:t>35,839</a:t>
          </a:r>
          <a:r>
            <a:rPr kumimoji="1" lang="ja-JP" altLang="en-US" sz="850">
              <a:latin typeface="ＭＳ Ｐゴシック" panose="020B0600070205080204" pitchFamily="50" charset="-128"/>
              <a:ea typeface="ＭＳ Ｐゴシック" panose="020B0600070205080204" pitchFamily="50" charset="-128"/>
            </a:rPr>
            <a:t>円増加している。これはふるさと応援寄附金の増加に伴う返戻品事業経費</a:t>
          </a:r>
          <a:r>
            <a:rPr kumimoji="1" lang="ja-JP" altLang="en-US" sz="850">
              <a:solidFill>
                <a:schemeClr val="tx1"/>
              </a:solidFill>
              <a:latin typeface="ＭＳ Ｐゴシック" panose="020B0600070205080204" pitchFamily="50" charset="-128"/>
              <a:ea typeface="ＭＳ Ｐゴシック" panose="020B0600070205080204" pitchFamily="50" charset="-128"/>
            </a:rPr>
            <a:t>の増や経常的な委託業務に係る経費の増、全国学校給食ホタテ提供事業等の実施によるものである。</a:t>
          </a:r>
        </a:p>
        <a:p>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維持補修費は住民一人当たり</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17,406</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3,663</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円減少している</a:t>
          </a:r>
          <a:r>
            <a:rPr kumimoji="1" lang="ja-JP" altLang="en-US" sz="850">
              <a:solidFill>
                <a:schemeClr val="tx1"/>
              </a:solidFill>
              <a:latin typeface="ＭＳ Ｐゴシック" panose="020B0600070205080204" pitchFamily="50" charset="-128"/>
              <a:ea typeface="ＭＳ Ｐゴシック" panose="020B0600070205080204" pitchFamily="50" charset="-128"/>
            </a:rPr>
            <a:t>。これは除雪費用の減少が主な要因となっている。また、</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類似団体平均値との比較で高い数値となっているのは、除雪費用に加え公共施設等の老朽化による修繕等が原因である。そのため、公共施設等の更新、統廃合、長寿命化等を計画的に行うことにより財政負担の軽減に努める。</a:t>
          </a:r>
        </a:p>
        <a:p>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92,938</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10,021</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円増加して</a:t>
          </a:r>
          <a:r>
            <a:rPr kumimoji="1" lang="ja-JP" altLang="en-US" sz="850">
              <a:solidFill>
                <a:schemeClr val="tx1"/>
              </a:solidFill>
              <a:latin typeface="ＭＳ Ｐゴシック" panose="020B0600070205080204" pitchFamily="50" charset="-128"/>
              <a:ea typeface="ＭＳ Ｐゴシック" panose="020B0600070205080204" pitchFamily="50" charset="-128"/>
            </a:rPr>
            <a:t>いる。これは電力・ガス・食料品等価格高騰緊急支援給付金事業の実施等によるものである。</a:t>
          </a:r>
        </a:p>
        <a:p>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100,249</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3,043</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円減少している。</a:t>
          </a:r>
          <a:r>
            <a:rPr kumimoji="1" lang="ja-JP" altLang="en-US" sz="850">
              <a:solidFill>
                <a:schemeClr val="tx1"/>
              </a:solidFill>
              <a:latin typeface="ＭＳ Ｐゴシック" panose="020B0600070205080204" pitchFamily="50" charset="-128"/>
              <a:ea typeface="ＭＳ Ｐゴシック" panose="020B0600070205080204" pitchFamily="50" charset="-128"/>
            </a:rPr>
            <a:t>これはコロナウイルス感染症対応地方創生臨時交付金事業の事業費の減等によるものである。</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850">
              <a:solidFill>
                <a:schemeClr val="tx1"/>
              </a:solidFill>
              <a:latin typeface="ＭＳ Ｐゴシック" panose="020B0600070205080204" pitchFamily="50" charset="-128"/>
              <a:ea typeface="ＭＳ Ｐゴシック" panose="020B0600070205080204" pitchFamily="50" charset="-128"/>
            </a:rPr>
            <a:t>76,043</a:t>
          </a:r>
          <a:r>
            <a:rPr kumimoji="1" lang="ja-JP" altLang="en-US" sz="850">
              <a:solidFill>
                <a:schemeClr val="tx1"/>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chemeClr val="tx1"/>
              </a:solidFill>
              <a:latin typeface="ＭＳ Ｐゴシック" panose="020B0600070205080204" pitchFamily="50" charset="-128"/>
              <a:ea typeface="ＭＳ Ｐゴシック" panose="020B0600070205080204" pitchFamily="50" charset="-128"/>
            </a:rPr>
            <a:t>99,401</a:t>
          </a:r>
          <a:r>
            <a:rPr kumimoji="1" lang="ja-JP" altLang="en-US" sz="850">
              <a:solidFill>
                <a:schemeClr val="tx1"/>
              </a:solidFill>
              <a:latin typeface="ＭＳ Ｐゴシック" panose="020B0600070205080204" pitchFamily="50" charset="-128"/>
              <a:ea typeface="ＭＳ Ｐゴシック" panose="020B0600070205080204" pitchFamily="50" charset="-128"/>
            </a:rPr>
            <a:t>円減少している。主な要因は汚泥再生処理センター整備事業や砂原漁協荷捌施設整備事業の終了等によるものである。</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850">
              <a:solidFill>
                <a:schemeClr val="tx1"/>
              </a:solidFill>
              <a:latin typeface="ＭＳ Ｐゴシック" panose="020B0600070205080204" pitchFamily="50" charset="-128"/>
              <a:ea typeface="ＭＳ Ｐゴシック" panose="020B0600070205080204" pitchFamily="50" charset="-128"/>
            </a:rPr>
            <a:t>77,559</a:t>
          </a:r>
          <a:r>
            <a:rPr kumimoji="1" lang="ja-JP" altLang="en-US" sz="850">
              <a:solidFill>
                <a:schemeClr val="tx1"/>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chemeClr val="tx1"/>
              </a:solidFill>
              <a:latin typeface="ＭＳ Ｐゴシック" panose="020B0600070205080204" pitchFamily="50" charset="-128"/>
              <a:ea typeface="ＭＳ Ｐゴシック" panose="020B0600070205080204" pitchFamily="50" charset="-128"/>
            </a:rPr>
            <a:t>5,420</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円増加している。これはさわら幼稚園整備に係る地方債の償還が開始したこと等によるものである。</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積立金は住民一人当たり</a:t>
          </a:r>
          <a:r>
            <a:rPr kumimoji="1" lang="en-US" altLang="ja-JP" sz="850">
              <a:solidFill>
                <a:schemeClr val="tx1"/>
              </a:solidFill>
              <a:latin typeface="ＭＳ Ｐゴシック" panose="020B0600070205080204" pitchFamily="50" charset="-128"/>
              <a:ea typeface="ＭＳ Ｐゴシック" panose="020B0600070205080204" pitchFamily="50" charset="-128"/>
            </a:rPr>
            <a:t>94,651</a:t>
          </a:r>
          <a:r>
            <a:rPr kumimoji="1" lang="ja-JP" altLang="en-US" sz="850">
              <a:solidFill>
                <a:schemeClr val="tx1"/>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chemeClr val="tx1"/>
              </a:solidFill>
              <a:latin typeface="ＭＳ Ｐゴシック" panose="020B0600070205080204" pitchFamily="50" charset="-128"/>
              <a:ea typeface="ＭＳ Ｐゴシック" panose="020B0600070205080204" pitchFamily="50" charset="-128"/>
            </a:rPr>
            <a:t>4,851</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円増加している。これはふるさと応援応援寄附金の増によるふるさと応援基金積立金の増加、幼児教育保育施設等整備基金積立金の減少等によるものである。</a:t>
          </a:r>
          <a:endParaRPr kumimoji="1" lang="en-US" altLang="ja-JP" sz="850">
            <a:solidFill>
              <a:schemeClr val="tx1"/>
            </a:solidFill>
            <a:latin typeface="ＭＳ Ｐゴシック" panose="020B0600070205080204" pitchFamily="50" charset="-128"/>
            <a:ea typeface="ＭＳ Ｐゴシック" panose="020B0600070205080204" pitchFamily="50" charset="-128"/>
          </a:endParaRPr>
        </a:p>
        <a:p>
          <a:r>
            <a:rPr kumimoji="1" lang="ja-JP" altLang="en-US" sz="850">
              <a:solidFill>
                <a:schemeClr val="tx1"/>
              </a:solidFill>
              <a:latin typeface="ＭＳ Ｐゴシック" panose="020B0600070205080204" pitchFamily="50" charset="-128"/>
              <a:ea typeface="ＭＳ Ｐゴシック" panose="020B0600070205080204" pitchFamily="50" charset="-128"/>
            </a:rPr>
            <a:t>投資及び出資金は住民一人当たり</a:t>
          </a:r>
          <a:r>
            <a:rPr kumimoji="1" lang="en-US" altLang="ja-JP" sz="850">
              <a:solidFill>
                <a:schemeClr val="tx1"/>
              </a:solidFill>
              <a:latin typeface="ＭＳ Ｐゴシック" panose="020B0600070205080204" pitchFamily="50" charset="-128"/>
              <a:ea typeface="ＭＳ Ｐゴシック" panose="020B0600070205080204" pitchFamily="50" charset="-128"/>
            </a:rPr>
            <a:t>16,210</a:t>
          </a:r>
          <a:r>
            <a:rPr kumimoji="1" lang="ja-JP" altLang="en-US" sz="850">
              <a:solidFill>
                <a:schemeClr val="tx1"/>
              </a:solidFill>
              <a:latin typeface="ＭＳ Ｐゴシック" panose="020B0600070205080204" pitchFamily="50" charset="-128"/>
              <a:ea typeface="ＭＳ Ｐゴシック" panose="020B0600070205080204" pitchFamily="50" charset="-128"/>
            </a:rPr>
            <a:t>円となっており、令和４年度から</a:t>
          </a:r>
          <a:r>
            <a:rPr kumimoji="1" lang="en-US" altLang="ja-JP" sz="850">
              <a:solidFill>
                <a:schemeClr val="tx1"/>
              </a:solidFill>
              <a:latin typeface="ＭＳ Ｐゴシック" panose="020B0600070205080204" pitchFamily="50" charset="-128"/>
              <a:ea typeface="ＭＳ Ｐゴシック" panose="020B0600070205080204" pitchFamily="50" charset="-128"/>
            </a:rPr>
            <a:t>1,683</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円増加している。また、類似団体平均値との比較では</a:t>
          </a:r>
          <a:r>
            <a:rPr kumimoji="1" lang="en-US" altLang="ja-JP" sz="850">
              <a:solidFill>
                <a:schemeClr val="tx1"/>
              </a:solidFill>
              <a:latin typeface="ＭＳ Ｐゴシック" panose="020B0600070205080204" pitchFamily="50" charset="-128"/>
              <a:ea typeface="ＭＳ Ｐゴシック" panose="020B0600070205080204" pitchFamily="50" charset="-128"/>
            </a:rPr>
            <a:t>12,193</a:t>
          </a:r>
          <a:r>
            <a:rPr kumimoji="1" lang="ja-JP" altLang="en-US" sz="850">
              <a:solidFill>
                <a:schemeClr val="tx1"/>
              </a:solidFill>
              <a:latin typeface="ＭＳ Ｐゴシック" panose="020B0600070205080204" pitchFamily="50" charset="-128"/>
              <a:ea typeface="ＭＳ Ｐゴシック" panose="020B0600070205080204" pitchFamily="50" charset="-128"/>
            </a:rPr>
            <a:t>円高い数値となっている。これは国民健康保険病院事業会計・下水道事業会計への出資金によるものである。</a:t>
          </a:r>
          <a:endParaRPr kumimoji="1" lang="en-US" altLang="ja-JP" sz="85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13,865
13,364
368.79
13,602,594
13,353,343
123,661
6,182,691
9,161,304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119888</xdr:rowOff>
    </xdr:from>
    <xdr:to>
      <xdr:col>24</xdr:col>
      <xdr:colOff>63500</xdr:colOff>
      <xdr:row>35</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9188"/>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35</xdr:row>
      <xdr:rowOff>53594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9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xdr:rowOff>
    </xdr:from>
    <xdr:to>
      <xdr:col>15</xdr:col>
      <xdr:colOff>50800</xdr:colOff>
      <xdr:row>35</xdr:row>
      <xdr:rowOff>53594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748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6731</xdr:rowOff>
    </xdr:from>
    <xdr:to>
      <xdr:col>10</xdr:col>
      <xdr:colOff>114300</xdr:colOff>
      <xdr:row>35</xdr:row>
      <xdr:rowOff>83312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748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93853</xdr:rowOff>
    </xdr:from>
    <xdr:to>
      <xdr:col>24</xdr:col>
      <xdr:colOff>114300</xdr:colOff>
      <xdr:row>36</xdr:row>
      <xdr:rowOff>24003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72280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69088</xdr:rowOff>
    </xdr:from>
    <xdr:to>
      <xdr:col>20</xdr:col>
      <xdr:colOff>38100</xdr:colOff>
      <xdr:row>34</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xdr:rowOff>
    </xdr:from>
    <xdr:to>
      <xdr:col>15</xdr:col>
      <xdr:colOff>101600</xdr:colOff>
      <xdr:row>35</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127381</xdr:rowOff>
    </xdr:from>
    <xdr:to>
      <xdr:col>10</xdr:col>
      <xdr:colOff>165100</xdr:colOff>
      <xdr:row>35</xdr:row>
      <xdr:rowOff>57531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74058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32512</xdr:rowOff>
    </xdr:from>
    <xdr:to>
      <xdr:col>6</xdr:col>
      <xdr:colOff>38100</xdr:colOff>
      <xdr:row>35</xdr:row>
      <xdr:rowOff>134112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150639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111879</xdr:rowOff>
    </xdr:from>
    <xdr:to>
      <xdr:col>24</xdr:col>
      <xdr:colOff>63500</xdr:colOff>
      <xdr:row>58</xdr:row>
      <xdr:rowOff>117978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55979"/>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111879</xdr:rowOff>
    </xdr:from>
    <xdr:to>
      <xdr:col>19</xdr:col>
      <xdr:colOff>177800</xdr:colOff>
      <xdr:row>58</xdr:row>
      <xdr:rowOff>117897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5979"/>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5757</xdr:rowOff>
    </xdr:from>
    <xdr:to>
      <xdr:col>15</xdr:col>
      <xdr:colOff>50800</xdr:colOff>
      <xdr:row>58</xdr:row>
      <xdr:rowOff>117897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9857"/>
          <a:ext cx="889000" cy="1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5757</xdr:rowOff>
    </xdr:from>
    <xdr:to>
      <xdr:col>10</xdr:col>
      <xdr:colOff>114300</xdr:colOff>
      <xdr:row>58</xdr:row>
      <xdr:rowOff>131577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9857"/>
          <a:ext cx="8890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67178</xdr:rowOff>
    </xdr:from>
    <xdr:to>
      <xdr:col>24</xdr:col>
      <xdr:colOff>114300</xdr:colOff>
      <xdr:row>58</xdr:row>
      <xdr:rowOff>168778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153555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61079</xdr:rowOff>
    </xdr:from>
    <xdr:to>
      <xdr:col>20</xdr:col>
      <xdr:colOff>38100</xdr:colOff>
      <xdr:row>58</xdr:row>
      <xdr:rowOff>162679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153806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67097</xdr:rowOff>
    </xdr:from>
    <xdr:to>
      <xdr:col>15</xdr:col>
      <xdr:colOff>101600</xdr:colOff>
      <xdr:row>58</xdr:row>
      <xdr:rowOff>168697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159824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126407</xdr:rowOff>
    </xdr:from>
    <xdr:to>
      <xdr:col>10</xdr:col>
      <xdr:colOff>165100</xdr:colOff>
      <xdr:row>58</xdr:row>
      <xdr:rowOff>56557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47684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80777</xdr:rowOff>
    </xdr:from>
    <xdr:to>
      <xdr:col>6</xdr:col>
      <xdr:colOff>38100</xdr:colOff>
      <xdr:row>59</xdr:row>
      <xdr:rowOff>10927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44960</xdr:rowOff>
    </xdr:from>
    <xdr:to>
      <xdr:col>24</xdr:col>
      <xdr:colOff>63500</xdr:colOff>
      <xdr:row>76</xdr:row>
      <xdr:rowOff>91374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75160"/>
          <a:ext cx="8382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31389</xdr:rowOff>
    </xdr:from>
    <xdr:to>
      <xdr:col>19</xdr:col>
      <xdr:colOff>177800</xdr:colOff>
      <xdr:row>76</xdr:row>
      <xdr:rowOff>44960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61589"/>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31389</xdr:rowOff>
    </xdr:from>
    <xdr:to>
      <xdr:col>15</xdr:col>
      <xdr:colOff>50800</xdr:colOff>
      <xdr:row>78</xdr:row>
      <xdr:rowOff>47544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1589"/>
          <a:ext cx="889000" cy="3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47544</xdr:rowOff>
    </xdr:from>
    <xdr:to>
      <xdr:col>10</xdr:col>
      <xdr:colOff>114300</xdr:colOff>
      <xdr:row>78</xdr:row>
      <xdr:rowOff>82406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064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123924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40574</xdr:rowOff>
    </xdr:from>
    <xdr:to>
      <xdr:col>24</xdr:col>
      <xdr:colOff>114300</xdr:colOff>
      <xdr:row>76</xdr:row>
      <xdr:rowOff>142174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165610</xdr:rowOff>
    </xdr:from>
    <xdr:to>
      <xdr:col>20</xdr:col>
      <xdr:colOff>38100</xdr:colOff>
      <xdr:row>76</xdr:row>
      <xdr:rowOff>95760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112288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152039</xdr:rowOff>
    </xdr:from>
    <xdr:to>
      <xdr:col>15</xdr:col>
      <xdr:colOff>101600</xdr:colOff>
      <xdr:row>76</xdr:row>
      <xdr:rowOff>82189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98717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168194</xdr:rowOff>
    </xdr:from>
    <xdr:to>
      <xdr:col>10</xdr:col>
      <xdr:colOff>165100</xdr:colOff>
      <xdr:row>78</xdr:row>
      <xdr:rowOff>98344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89471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31606</xdr:rowOff>
    </xdr:from>
    <xdr:to>
      <xdr:col>6</xdr:col>
      <xdr:colOff>38100</xdr:colOff>
      <xdr:row>78</xdr:row>
      <xdr:rowOff>133206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124333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3070</xdr:rowOff>
    </xdr:from>
    <xdr:to>
      <xdr:col>24</xdr:col>
      <xdr:colOff>63500</xdr:colOff>
      <xdr:row>96</xdr:row>
      <xdr:rowOff>67024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19370"/>
          <a:ext cx="838200" cy="4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3070</xdr:rowOff>
    </xdr:from>
    <xdr:to>
      <xdr:col>19</xdr:col>
      <xdr:colOff>177800</xdr:colOff>
      <xdr:row>94</xdr:row>
      <xdr:rowOff>162167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19370"/>
          <a:ext cx="889000" cy="1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162167</xdr:rowOff>
    </xdr:from>
    <xdr:to>
      <xdr:col>15</xdr:col>
      <xdr:colOff>50800</xdr:colOff>
      <xdr:row>96</xdr:row>
      <xdr:rowOff>160000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78467"/>
          <a:ext cx="889000" cy="34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51688</xdr:rowOff>
    </xdr:from>
    <xdr:to>
      <xdr:col>10</xdr:col>
      <xdr:colOff>114300</xdr:colOff>
      <xdr:row>96</xdr:row>
      <xdr:rowOff>160000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10888"/>
          <a:ext cx="889000" cy="1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16224</xdr:rowOff>
    </xdr:from>
    <xdr:to>
      <xdr:col>24</xdr:col>
      <xdr:colOff>114300</xdr:colOff>
      <xdr:row>96</xdr:row>
      <xdr:rowOff>117824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166101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123720</xdr:rowOff>
    </xdr:from>
    <xdr:to>
      <xdr:col>20</xdr:col>
      <xdr:colOff>38100</xdr:colOff>
      <xdr:row>94</xdr:row>
      <xdr:rowOff>53870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70397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111367</xdr:rowOff>
    </xdr:from>
    <xdr:to>
      <xdr:col>15</xdr:col>
      <xdr:colOff>101600</xdr:colOff>
      <xdr:row>95</xdr:row>
      <xdr:rowOff>41517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58044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109200</xdr:rowOff>
    </xdr:from>
    <xdr:to>
      <xdr:col>10</xdr:col>
      <xdr:colOff>165100</xdr:colOff>
      <xdr:row>97</xdr:row>
      <xdr:rowOff>39350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30477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888</xdr:rowOff>
    </xdr:from>
    <xdr:to>
      <xdr:col>6</xdr:col>
      <xdr:colOff>38100</xdr:colOff>
      <xdr:row>96</xdr:row>
      <xdr:rowOff>102488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119015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88036</xdr:rowOff>
    </xdr:from>
    <xdr:to>
      <xdr:col>55</xdr:col>
      <xdr:colOff>0</xdr:colOff>
      <xdr:row>37</xdr:row>
      <xdr:rowOff>102667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168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76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102667</xdr:rowOff>
    </xdr:from>
    <xdr:to>
      <xdr:col>50</xdr:col>
      <xdr:colOff>114300</xdr:colOff>
      <xdr:row>37</xdr:row>
      <xdr:rowOff>107467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4631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107467</xdr:rowOff>
    </xdr:from>
    <xdr:to>
      <xdr:col>45</xdr:col>
      <xdr:colOff>177800</xdr:colOff>
      <xdr:row>37</xdr:row>
      <xdr:rowOff>122098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111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122098</xdr:rowOff>
    </xdr:from>
    <xdr:to>
      <xdr:col>41</xdr:col>
      <xdr:colOff>50800</xdr:colOff>
      <xdr:row>37</xdr:row>
      <xdr:rowOff>130785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6574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92701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37236</xdr:rowOff>
    </xdr:from>
    <xdr:to>
      <xdr:col>55</xdr:col>
      <xdr:colOff>50800</xdr:colOff>
      <xdr:row>37</xdr:row>
      <xdr:rowOff>138836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60113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51867</xdr:rowOff>
    </xdr:from>
    <xdr:to>
      <xdr:col>50</xdr:col>
      <xdr:colOff>165100</xdr:colOff>
      <xdr:row>37</xdr:row>
      <xdr:rowOff>153467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169994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7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56667</xdr:rowOff>
    </xdr:from>
    <xdr:to>
      <xdr:col>46</xdr:col>
      <xdr:colOff>38100</xdr:colOff>
      <xdr:row>37</xdr:row>
      <xdr:rowOff>158267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3344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71298</xdr:rowOff>
    </xdr:from>
    <xdr:to>
      <xdr:col>41</xdr:col>
      <xdr:colOff>101600</xdr:colOff>
      <xdr:row>38</xdr:row>
      <xdr:rowOff>1448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17975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79985</xdr:rowOff>
    </xdr:from>
    <xdr:to>
      <xdr:col>36</xdr:col>
      <xdr:colOff>165100</xdr:colOff>
      <xdr:row>38</xdr:row>
      <xdr:rowOff>10134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26662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9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88669</xdr:rowOff>
    </xdr:from>
    <xdr:to>
      <xdr:col>55</xdr:col>
      <xdr:colOff>0</xdr:colOff>
      <xdr:row>56</xdr:row>
      <xdr:rowOff>123485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18419"/>
          <a:ext cx="838200" cy="2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88669</xdr:rowOff>
    </xdr:from>
    <xdr:to>
      <xdr:col>50</xdr:col>
      <xdr:colOff>114300</xdr:colOff>
      <xdr:row>57</xdr:row>
      <xdr:rowOff>132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18419"/>
          <a:ext cx="889000" cy="2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xdr:rowOff>
    </xdr:from>
    <xdr:to>
      <xdr:col>45</xdr:col>
      <xdr:colOff>177800</xdr:colOff>
      <xdr:row>57</xdr:row>
      <xdr:rowOff>1077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72782"/>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1077</xdr:rowOff>
    </xdr:from>
    <xdr:to>
      <xdr:col>41</xdr:col>
      <xdr:colOff>50800</xdr:colOff>
      <xdr:row>57</xdr:row>
      <xdr:rowOff>71882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3727"/>
          <a:ext cx="889000" cy="7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72685</xdr:rowOff>
    </xdr:from>
    <xdr:to>
      <xdr:col>55</xdr:col>
      <xdr:colOff>50800</xdr:colOff>
      <xdr:row>57</xdr:row>
      <xdr:rowOff>2835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51112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37869</xdr:rowOff>
    </xdr:from>
    <xdr:to>
      <xdr:col>50</xdr:col>
      <xdr:colOff>165100</xdr:colOff>
      <xdr:row>55</xdr:row>
      <xdr:rowOff>139469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155996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120782</xdr:rowOff>
    </xdr:from>
    <xdr:to>
      <xdr:col>46</xdr:col>
      <xdr:colOff>38100</xdr:colOff>
      <xdr:row>57</xdr:row>
      <xdr:rowOff>50932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42059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121727</xdr:rowOff>
    </xdr:from>
    <xdr:to>
      <xdr:col>41</xdr:col>
      <xdr:colOff>101600</xdr:colOff>
      <xdr:row>57</xdr:row>
      <xdr:rowOff>51877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43004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1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21082</xdr:rowOff>
    </xdr:from>
    <xdr:to>
      <xdr:col>36</xdr:col>
      <xdr:colOff>165100</xdr:colOff>
      <xdr:row>57</xdr:row>
      <xdr:rowOff>122682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151816</xdr:rowOff>
    </xdr:from>
    <xdr:to>
      <xdr:col>55</xdr:col>
      <xdr:colOff>0</xdr:colOff>
      <xdr:row>75</xdr:row>
      <xdr:rowOff>38305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667666"/>
          <a:ext cx="838200" cy="2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125951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27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63671</xdr:rowOff>
    </xdr:from>
    <xdr:to>
      <xdr:col>50</xdr:col>
      <xdr:colOff>114300</xdr:colOff>
      <xdr:row>75</xdr:row>
      <xdr:rowOff>38305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750971"/>
          <a:ext cx="889000" cy="14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63671</xdr:rowOff>
    </xdr:from>
    <xdr:to>
      <xdr:col>45</xdr:col>
      <xdr:colOff>177800</xdr:colOff>
      <xdr:row>75</xdr:row>
      <xdr:rowOff>92395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750971"/>
          <a:ext cx="889000" cy="20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92395</xdr:rowOff>
    </xdr:from>
    <xdr:to>
      <xdr:col>41</xdr:col>
      <xdr:colOff>50800</xdr:colOff>
      <xdr:row>76</xdr:row>
      <xdr:rowOff>81107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51145"/>
          <a:ext cx="889000" cy="1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101016</xdr:rowOff>
    </xdr:from>
    <xdr:to>
      <xdr:col>55</xdr:col>
      <xdr:colOff>50800</xdr:colOff>
      <xdr:row>74</xdr:row>
      <xdr:rowOff>31166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6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123893</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4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158955</xdr:rowOff>
    </xdr:from>
    <xdr:to>
      <xdr:col>50</xdr:col>
      <xdr:colOff>165100</xdr:colOff>
      <xdr:row>75</xdr:row>
      <xdr:rowOff>89105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105632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62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12871</xdr:rowOff>
    </xdr:from>
    <xdr:to>
      <xdr:col>46</xdr:col>
      <xdr:colOff>38100</xdr:colOff>
      <xdr:row>74</xdr:row>
      <xdr:rowOff>114471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7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130998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47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41595</xdr:rowOff>
    </xdr:from>
    <xdr:to>
      <xdr:col>41</xdr:col>
      <xdr:colOff>101600</xdr:colOff>
      <xdr:row>75</xdr:row>
      <xdr:rowOff>143195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159722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6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30307</xdr:rowOff>
    </xdr:from>
    <xdr:to>
      <xdr:col>36</xdr:col>
      <xdr:colOff>165100</xdr:colOff>
      <xdr:row>76</xdr:row>
      <xdr:rowOff>131907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148433</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83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164117</xdr:rowOff>
    </xdr:from>
    <xdr:to>
      <xdr:col>55</xdr:col>
      <xdr:colOff>0</xdr:colOff>
      <xdr:row>97</xdr:row>
      <xdr:rowOff>70706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23317"/>
          <a:ext cx="838200" cy="7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164117</xdr:rowOff>
    </xdr:from>
    <xdr:to>
      <xdr:col>50</xdr:col>
      <xdr:colOff>114300</xdr:colOff>
      <xdr:row>97</xdr:row>
      <xdr:rowOff>52603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23317"/>
          <a:ext cx="889000" cy="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41914</xdr:rowOff>
    </xdr:from>
    <xdr:to>
      <xdr:col>45</xdr:col>
      <xdr:colOff>177800</xdr:colOff>
      <xdr:row>97</xdr:row>
      <xdr:rowOff>52603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72564"/>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41914</xdr:rowOff>
    </xdr:from>
    <xdr:to>
      <xdr:col>41</xdr:col>
      <xdr:colOff>50800</xdr:colOff>
      <xdr:row>97</xdr:row>
      <xdr:rowOff>158195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72564"/>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19906</xdr:rowOff>
    </xdr:from>
    <xdr:to>
      <xdr:col>55</xdr:col>
      <xdr:colOff>50800</xdr:colOff>
      <xdr:row>97</xdr:row>
      <xdr:rowOff>121506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169783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113317</xdr:rowOff>
    </xdr:from>
    <xdr:to>
      <xdr:col>50</xdr:col>
      <xdr:colOff>165100</xdr:colOff>
      <xdr:row>97</xdr:row>
      <xdr:rowOff>43467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34594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1803</xdr:rowOff>
    </xdr:from>
    <xdr:to>
      <xdr:col>46</xdr:col>
      <xdr:colOff>38100</xdr:colOff>
      <xdr:row>97</xdr:row>
      <xdr:rowOff>103403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94530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162564</xdr:rowOff>
    </xdr:from>
    <xdr:to>
      <xdr:col>41</xdr:col>
      <xdr:colOff>101600</xdr:colOff>
      <xdr:row>97</xdr:row>
      <xdr:rowOff>92714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107395</xdr:rowOff>
    </xdr:from>
    <xdr:to>
      <xdr:col>36</xdr:col>
      <xdr:colOff>165100</xdr:colOff>
      <xdr:row>98</xdr:row>
      <xdr:rowOff>37545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16452</xdr:rowOff>
    </xdr:from>
    <xdr:to>
      <xdr:col>85</xdr:col>
      <xdr:colOff>127000</xdr:colOff>
      <xdr:row>37</xdr:row>
      <xdr:rowOff>4401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88652"/>
          <a:ext cx="838200" cy="1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90061</xdr:rowOff>
    </xdr:from>
    <xdr:to>
      <xdr:col>81</xdr:col>
      <xdr:colOff>50800</xdr:colOff>
      <xdr:row>37</xdr:row>
      <xdr:rowOff>4401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62261"/>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48680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90061</xdr:rowOff>
    </xdr:from>
    <xdr:to>
      <xdr:col>76</xdr:col>
      <xdr:colOff>114300</xdr:colOff>
      <xdr:row>37</xdr:row>
      <xdr:rowOff>91008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62261"/>
          <a:ext cx="889000" cy="1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34479</xdr:rowOff>
    </xdr:from>
    <xdr:to>
      <xdr:col>71</xdr:col>
      <xdr:colOff>177800</xdr:colOff>
      <xdr:row>37</xdr:row>
      <xdr:rowOff>91008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35229"/>
          <a:ext cx="889000" cy="39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134045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137102</xdr:rowOff>
    </xdr:from>
    <xdr:to>
      <xdr:col>85</xdr:col>
      <xdr:colOff>177800</xdr:colOff>
      <xdr:row>36</xdr:row>
      <xdr:rowOff>67252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159979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125051</xdr:rowOff>
    </xdr:from>
    <xdr:to>
      <xdr:col>81</xdr:col>
      <xdr:colOff>101600</xdr:colOff>
      <xdr:row>37</xdr:row>
      <xdr:rowOff>55201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71728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39261</xdr:rowOff>
    </xdr:from>
    <xdr:to>
      <xdr:col>76</xdr:col>
      <xdr:colOff>165100</xdr:colOff>
      <xdr:row>36</xdr:row>
      <xdr:rowOff>140861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157388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40208</xdr:rowOff>
    </xdr:from>
    <xdr:to>
      <xdr:col>72</xdr:col>
      <xdr:colOff>38100</xdr:colOff>
      <xdr:row>37</xdr:row>
      <xdr:rowOff>141808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132935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155129</xdr:rowOff>
    </xdr:from>
    <xdr:to>
      <xdr:col>67</xdr:col>
      <xdr:colOff>101600</xdr:colOff>
      <xdr:row>35</xdr:row>
      <xdr:rowOff>85279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101806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37411</xdr:rowOff>
    </xdr:from>
    <xdr:to>
      <xdr:col>85</xdr:col>
      <xdr:colOff>127000</xdr:colOff>
      <xdr:row>56</xdr:row>
      <xdr:rowOff>114106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8611"/>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114106</xdr:rowOff>
    </xdr:from>
    <xdr:to>
      <xdr:col>81</xdr:col>
      <xdr:colOff>50800</xdr:colOff>
      <xdr:row>56</xdr:row>
      <xdr:rowOff>168677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15306"/>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168677</xdr:rowOff>
    </xdr:from>
    <xdr:to>
      <xdr:col>76</xdr:col>
      <xdr:colOff>114300</xdr:colOff>
      <xdr:row>56</xdr:row>
      <xdr:rowOff>171083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69877"/>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86290</xdr:rowOff>
    </xdr:from>
    <xdr:to>
      <xdr:col>71</xdr:col>
      <xdr:colOff>177800</xdr:colOff>
      <xdr:row>56</xdr:row>
      <xdr:rowOff>171083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16040"/>
          <a:ext cx="889000" cy="2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158061</xdr:rowOff>
    </xdr:from>
    <xdr:to>
      <xdr:col>85</xdr:col>
      <xdr:colOff>177800</xdr:colOff>
      <xdr:row>56</xdr:row>
      <xdr:rowOff>88211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9488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63306</xdr:rowOff>
    </xdr:from>
    <xdr:to>
      <xdr:col>81</xdr:col>
      <xdr:colOff>101600</xdr:colOff>
      <xdr:row>56</xdr:row>
      <xdr:rowOff>164906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6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156033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117877</xdr:rowOff>
    </xdr:from>
    <xdr:to>
      <xdr:col>76</xdr:col>
      <xdr:colOff>165100</xdr:colOff>
      <xdr:row>57</xdr:row>
      <xdr:rowOff>48027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39154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120283</xdr:rowOff>
    </xdr:from>
    <xdr:to>
      <xdr:col>72</xdr:col>
      <xdr:colOff>38100</xdr:colOff>
      <xdr:row>57</xdr:row>
      <xdr:rowOff>50433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41560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35490</xdr:rowOff>
    </xdr:from>
    <xdr:to>
      <xdr:col>67</xdr:col>
      <xdr:colOff>101600</xdr:colOff>
      <xdr:row>55</xdr:row>
      <xdr:rowOff>137090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153617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4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77339</xdr:rowOff>
    </xdr:from>
    <xdr:to>
      <xdr:col>67</xdr:col>
      <xdr:colOff>101600</xdr:colOff>
      <xdr:row>79</xdr:row>
      <xdr:rowOff>7489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24016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2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95515</xdr:rowOff>
    </xdr:from>
    <xdr:to>
      <xdr:col>85</xdr:col>
      <xdr:colOff>127000</xdr:colOff>
      <xdr:row>96</xdr:row>
      <xdr:rowOff>154516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54715"/>
          <a:ext cx="8382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8472</xdr:rowOff>
    </xdr:from>
    <xdr:to>
      <xdr:col>81</xdr:col>
      <xdr:colOff>50800</xdr:colOff>
      <xdr:row>96</xdr:row>
      <xdr:rowOff>154516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467672"/>
          <a:ext cx="889000" cy="1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127051</xdr:rowOff>
    </xdr:from>
    <xdr:to>
      <xdr:col>76</xdr:col>
      <xdr:colOff>114300</xdr:colOff>
      <xdr:row>96</xdr:row>
      <xdr:rowOff>8472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14801"/>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84379</xdr:rowOff>
    </xdr:from>
    <xdr:to>
      <xdr:col>71</xdr:col>
      <xdr:colOff>177800</xdr:colOff>
      <xdr:row>95</xdr:row>
      <xdr:rowOff>127051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7212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44715</xdr:rowOff>
    </xdr:from>
    <xdr:to>
      <xdr:col>85</xdr:col>
      <xdr:colOff>177800</xdr:colOff>
      <xdr:row>96</xdr:row>
      <xdr:rowOff>146315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23142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103716</xdr:rowOff>
    </xdr:from>
    <xdr:to>
      <xdr:col>81</xdr:col>
      <xdr:colOff>101600</xdr:colOff>
      <xdr:row>97</xdr:row>
      <xdr:rowOff>33866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24993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129122</xdr:rowOff>
    </xdr:from>
    <xdr:to>
      <xdr:col>76</xdr:col>
      <xdr:colOff>165100</xdr:colOff>
      <xdr:row>96</xdr:row>
      <xdr:rowOff>59272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75799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76251</xdr:rowOff>
    </xdr:from>
    <xdr:to>
      <xdr:col>72</xdr:col>
      <xdr:colOff>38100</xdr:colOff>
      <xdr:row>96</xdr:row>
      <xdr:rowOff>6401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22928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1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33579</xdr:rowOff>
    </xdr:from>
    <xdr:to>
      <xdr:col>67</xdr:col>
      <xdr:colOff>101600</xdr:colOff>
      <xdr:row>95</xdr:row>
      <xdr:rowOff>135179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151706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104157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議会費については、令和４年度から</a:t>
          </a:r>
          <a:r>
            <a:rPr kumimoji="1" lang="en-US" altLang="ja-JP" sz="900">
              <a:latin typeface="ＭＳ Ｐゴシック" panose="020B0600070205080204" pitchFamily="50" charset="-128"/>
              <a:ea typeface="ＭＳ Ｐゴシック" panose="020B0600070205080204" pitchFamily="50" charset="-128"/>
            </a:rPr>
            <a:t>515</a:t>
          </a:r>
          <a:r>
            <a:rPr kumimoji="1" lang="ja-JP" altLang="en-US" sz="900">
              <a:latin typeface="ＭＳ Ｐゴシック" panose="020B0600070205080204" pitchFamily="50" charset="-128"/>
              <a:ea typeface="ＭＳ Ｐゴシック" panose="020B0600070205080204" pitchFamily="50" charset="-128"/>
            </a:rPr>
            <a:t>円減少している。これは議員定数</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名減により歳出が減少したためである。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民生費については</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chemeClr val="tx1"/>
              </a:solidFill>
              <a:latin typeface="ＭＳ Ｐゴシック" panose="020B0600070205080204" pitchFamily="50" charset="-128"/>
              <a:ea typeface="ＭＳ Ｐゴシック" panose="020B0600070205080204" pitchFamily="50" charset="-128"/>
            </a:rPr>
            <a:t>新型コロナウイルス感染症対策に伴う各種給付金事業の実施により、令和３・４年度は平年に比べ歳出が大幅に増となっている。また令和５年度は電力・ガス・食料品等価格高騰給付金事業の実施、幼児教育・保育施設整備基金積立金の減等により、令和４年度と比べ</a:t>
          </a:r>
          <a:r>
            <a:rPr kumimoji="1" lang="en-US" altLang="ja-JP" sz="900">
              <a:solidFill>
                <a:schemeClr val="tx1"/>
              </a:solidFill>
              <a:latin typeface="ＭＳ Ｐゴシック" panose="020B0600070205080204" pitchFamily="50" charset="-128"/>
              <a:ea typeface="ＭＳ Ｐゴシック" panose="020B0600070205080204" pitchFamily="50" charset="-128"/>
            </a:rPr>
            <a:t>6,091</a:t>
          </a:r>
          <a:r>
            <a:rPr kumimoji="1" lang="ja-JP" altLang="en-US" sz="900">
              <a:solidFill>
                <a:schemeClr val="tx1"/>
              </a:solidFill>
              <a:latin typeface="ＭＳ Ｐゴシック" panose="020B0600070205080204" pitchFamily="50" charset="-128"/>
              <a:ea typeface="ＭＳ Ｐゴシック" panose="020B0600070205080204" pitchFamily="50" charset="-128"/>
            </a:rPr>
            <a:t>円減少している。</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衛生費については、令和４年度から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88,988</a:t>
          </a:r>
          <a:r>
            <a:rPr kumimoji="1" lang="ja-JP" altLang="en-US" sz="900">
              <a:solidFill>
                <a:schemeClr val="tx1"/>
              </a:solidFill>
              <a:latin typeface="ＭＳ Ｐゴシック" panose="020B0600070205080204" pitchFamily="50" charset="-128"/>
              <a:ea typeface="ＭＳ Ｐゴシック" panose="020B0600070205080204" pitchFamily="50" charset="-128"/>
            </a:rPr>
            <a:t>円減少している。これは汚泥再生処理センター整備事業の事業費の減等によるものである。</a:t>
          </a:r>
        </a:p>
        <a:p>
          <a:r>
            <a:rPr kumimoji="1" lang="ja-JP" altLang="en-US" sz="900">
              <a:latin typeface="ＭＳ Ｐゴシック" panose="020B0600070205080204" pitchFamily="50" charset="-128"/>
              <a:ea typeface="ＭＳ Ｐゴシック" panose="020B0600070205080204" pitchFamily="50" charset="-128"/>
            </a:rPr>
            <a:t>農林水産業費については、令和４年度から</a:t>
          </a:r>
          <a:r>
            <a:rPr kumimoji="1" lang="en-US" altLang="ja-JP" sz="900">
              <a:latin typeface="ＭＳ Ｐゴシック" panose="020B0600070205080204" pitchFamily="50" charset="-128"/>
              <a:ea typeface="ＭＳ Ｐゴシック" panose="020B0600070205080204" pitchFamily="50" charset="-128"/>
            </a:rPr>
            <a:t>27,069</a:t>
          </a:r>
          <a:r>
            <a:rPr kumimoji="1" lang="ja-JP" altLang="en-US" sz="900">
              <a:latin typeface="ＭＳ Ｐゴシック" panose="020B0600070205080204" pitchFamily="50" charset="-128"/>
              <a:ea typeface="ＭＳ Ｐゴシック" panose="020B0600070205080204" pitchFamily="50" charset="-128"/>
            </a:rPr>
            <a:t>円減少している。これは主に砂原漁協荷捌施設整備事業の事業費の減等によるものである。</a:t>
          </a:r>
          <a:endParaRPr kumimoji="1" lang="ja-JP" altLang="en-US"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商工費については、住民一人当たり</a:t>
          </a:r>
          <a:r>
            <a:rPr kumimoji="1" lang="en-US" altLang="ja-JP" sz="900">
              <a:solidFill>
                <a:schemeClr val="tx1"/>
              </a:solidFill>
              <a:latin typeface="ＭＳ Ｐゴシック" panose="020B0600070205080204" pitchFamily="50" charset="-128"/>
              <a:ea typeface="ＭＳ Ｐゴシック" panose="020B0600070205080204" pitchFamily="50" charset="-128"/>
            </a:rPr>
            <a:t>241,820</a:t>
          </a:r>
          <a:r>
            <a:rPr kumimoji="1" lang="ja-JP" altLang="en-US" sz="900">
              <a:solidFill>
                <a:schemeClr val="tx1"/>
              </a:solidFill>
              <a:latin typeface="ＭＳ Ｐゴシック" panose="020B0600070205080204" pitchFamily="50" charset="-128"/>
              <a:ea typeface="ＭＳ Ｐゴシック" panose="020B0600070205080204" pitchFamily="50" charset="-128"/>
            </a:rPr>
            <a:t>円となっており、類似団体平均との比較では</a:t>
          </a:r>
          <a:r>
            <a:rPr kumimoji="1" lang="en-US" altLang="ja-JP" sz="900">
              <a:solidFill>
                <a:schemeClr val="tx1"/>
              </a:solidFill>
              <a:latin typeface="ＭＳ Ｐゴシック" panose="020B0600070205080204" pitchFamily="50" charset="-128"/>
              <a:ea typeface="ＭＳ Ｐゴシック" panose="020B0600070205080204" pitchFamily="50" charset="-128"/>
            </a:rPr>
            <a:t>192,207</a:t>
          </a:r>
          <a:r>
            <a:rPr kumimoji="1" lang="ja-JP" altLang="en-US" sz="900">
              <a:solidFill>
                <a:schemeClr val="tx1"/>
              </a:solidFill>
              <a:latin typeface="ＭＳ Ｐゴシック" panose="020B0600070205080204" pitchFamily="50" charset="-128"/>
              <a:ea typeface="ＭＳ Ｐゴシック" panose="020B0600070205080204" pitchFamily="50" charset="-128"/>
            </a:rPr>
            <a:t>円上回っている。主な要因は、ふるさと応援寄附金による関係経費及びふるさと応援基金積立金によるものである。また、令和４年度から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60,207</a:t>
          </a:r>
          <a:r>
            <a:rPr kumimoji="1" lang="ja-JP" altLang="en-US" sz="900">
              <a:solidFill>
                <a:schemeClr val="tx1"/>
              </a:solidFill>
              <a:latin typeface="ＭＳ Ｐゴシック" panose="020B0600070205080204" pitchFamily="50" charset="-128"/>
              <a:ea typeface="ＭＳ Ｐゴシック" panose="020B0600070205080204" pitchFamily="50" charset="-128"/>
            </a:rPr>
            <a:t>円増加しているが、これはふるさと応援寄付金関係経費の増、</a:t>
          </a:r>
          <a:r>
            <a:rPr kumimoji="1" lang="en-US" altLang="ja-JP" sz="900">
              <a:solidFill>
                <a:schemeClr val="tx1"/>
              </a:solidFill>
              <a:latin typeface="ＭＳ Ｐゴシック" panose="020B0600070205080204" pitchFamily="50" charset="-128"/>
              <a:ea typeface="ＭＳ Ｐゴシック" panose="020B0600070205080204" pitchFamily="50" charset="-128"/>
            </a:rPr>
            <a:t>HACCP</a:t>
          </a:r>
          <a:r>
            <a:rPr kumimoji="1" lang="ja-JP" altLang="en-US" sz="900">
              <a:solidFill>
                <a:schemeClr val="tx1"/>
              </a:solidFill>
              <a:latin typeface="ＭＳ Ｐゴシック" panose="020B0600070205080204" pitchFamily="50" charset="-128"/>
              <a:ea typeface="ＭＳ Ｐゴシック" panose="020B0600070205080204" pitchFamily="50" charset="-128"/>
            </a:rPr>
            <a:t>等対応施設整備事業補助金、全国学校給食ホタテ提供事業の実施等によるものである。</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消防費については、令和４年度から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4,881</a:t>
          </a:r>
          <a:r>
            <a:rPr kumimoji="1" lang="ja-JP" altLang="en-US" sz="900">
              <a:solidFill>
                <a:schemeClr val="tx1"/>
              </a:solidFill>
              <a:latin typeface="ＭＳ Ｐゴシック" panose="020B0600070205080204" pitchFamily="50" charset="-128"/>
              <a:ea typeface="ＭＳ Ｐゴシック" panose="020B0600070205080204" pitchFamily="50" charset="-128"/>
            </a:rPr>
            <a:t>円減少している。これはデジタル防災行政無線整備事業の実施等によるものである。</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土木費については、令和４年度から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7,169</a:t>
          </a:r>
          <a:r>
            <a:rPr kumimoji="1" lang="ja-JP" altLang="en-US" sz="900">
              <a:solidFill>
                <a:schemeClr val="tx1"/>
              </a:solidFill>
              <a:latin typeface="ＭＳ Ｐゴシック" panose="020B0600070205080204" pitchFamily="50" charset="-128"/>
              <a:ea typeface="ＭＳ Ｐゴシック" panose="020B0600070205080204" pitchFamily="50" charset="-128"/>
            </a:rPr>
            <a:t>円減少している。これは除雪経費の減や町営住宅改修事業の事業費の減等によるものである。</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教育費については、令和４年度から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16,775</a:t>
          </a:r>
          <a:r>
            <a:rPr kumimoji="1" lang="ja-JP" altLang="en-US" sz="900">
              <a:solidFill>
                <a:schemeClr val="tx1"/>
              </a:solidFill>
              <a:latin typeface="ＭＳ Ｐゴシック" panose="020B0600070205080204" pitchFamily="50" charset="-128"/>
              <a:ea typeface="ＭＳ Ｐゴシック" panose="020B0600070205080204" pitchFamily="50" charset="-128"/>
            </a:rPr>
            <a:t>円増加している。これは森幼稚園移設改修事業や町民体育館改修事業の実施等によるものである。</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公債費については、令和４年度から</a:t>
          </a:r>
          <a:r>
            <a:rPr kumimoji="1" lang="en-US" altLang="ja-JP" sz="900">
              <a:solidFill>
                <a:schemeClr val="tx1"/>
              </a:solidFill>
              <a:latin typeface="ＭＳ Ｐゴシック" panose="020B0600070205080204" pitchFamily="50" charset="-128"/>
              <a:ea typeface="ＭＳ Ｐゴシック" panose="020B0600070205080204" pitchFamily="50" charset="-128"/>
            </a:rPr>
            <a:t>5,420</a:t>
          </a:r>
          <a:r>
            <a:rPr kumimoji="1" lang="ja-JP" altLang="en-US" sz="900">
              <a:solidFill>
                <a:schemeClr val="tx1"/>
              </a:solidFill>
              <a:latin typeface="ＭＳ Ｐゴシック" panose="020B0600070205080204" pitchFamily="50" charset="-128"/>
              <a:ea typeface="ＭＳ Ｐゴシック" panose="020B0600070205080204" pitchFamily="50" charset="-128"/>
            </a:rPr>
            <a:t>円増加している。これは主にさわら幼稚園整備に係る地方債の償還が開始したこと等によるものである。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令和５年度実質単年度収支は、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百万円となった。また、財政調整基金現在高については、</a:t>
          </a:r>
          <a:r>
            <a:rPr kumimoji="1" lang="en-US" altLang="ja-JP" sz="1400">
              <a:latin typeface="ＭＳ ゴシック" pitchFamily="49" charset="-128"/>
              <a:ea typeface="ＭＳ ゴシック" pitchFamily="49" charset="-128"/>
            </a:rPr>
            <a:t>1,520</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地方交付税は、平成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年度以降合併算定替の段階的縮減により交付額が減少し、令和３年度から一本算定へ完全に移行された。</a:t>
          </a:r>
        </a:p>
        <a:p>
          <a:r>
            <a:rPr kumimoji="1" lang="ja-JP" altLang="en-US" sz="1400">
              <a:latin typeface="ＭＳ ゴシック" pitchFamily="49" charset="-128"/>
              <a:ea typeface="ＭＳ ゴシック" pitchFamily="49" charset="-128"/>
            </a:rPr>
            <a:t>今後も安定的な財政収支の均衡を視野に入れた行財政運営を図る必要がある。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国民健康保険病院事業会計は平成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年度に赤字（▲</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百万円）となったが、平成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年度に公立病院特例債を発行したことにより赤字が解消されている。以降、資金不足額が発生しないよう一般会計から繰出基準外の運営補助金が支出されている。</a:t>
          </a:r>
        </a:p>
        <a:p>
          <a:r>
            <a:rPr kumimoji="1" lang="ja-JP" altLang="en-US" sz="1400">
              <a:latin typeface="ＭＳ ゴシック" pitchFamily="49" charset="-128"/>
              <a:ea typeface="ＭＳ ゴシック" pitchFamily="49" charset="-128"/>
            </a:rPr>
            <a:t>また、公共下水道事業会計についても一般会計からの繰出基準外の繰り出しが行われている状況にある。</a:t>
          </a:r>
        </a:p>
        <a:p>
          <a:r>
            <a:rPr kumimoji="1" lang="ja-JP" altLang="en-US" sz="1400">
              <a:latin typeface="ＭＳ ゴシック" pitchFamily="49" charset="-128"/>
              <a:ea typeface="ＭＳ ゴシック" pitchFamily="49" charset="-128"/>
            </a:rPr>
            <a:t>国民健康保険特別会計は平成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年度で繰上充用したことにより赤字（▲</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百万円）となったが、平成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赤字解消計画を策定し、保険税収納率の向上及び医療費の適正化を図りながら、税収不足分を一般会計から繰り入れたことにより赤字が解消された。以降、赤字補てん目的の繰り入れが継続されていたが、適正な税率設定や収納率の向上により令和３年度以降は赤字補てん目的の繰り入れは解消され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赤字解消のための一般会計の負担は大きいため、各会計においても健全な財政運営に努める。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年度にかけ、庁舎整備、消防防災センター整備、給食センター整備、地域振興基金造成事業などの大規模事業を行い、その財源として合併特例債を発行したことにより、元利償還金は平成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年度にピークを迎えた。平成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年度以降地方債の発行を抑制したことにより、令和４年度まで元利償還金は減少していたが、令和５年度では、さわら幼稚園整備等に伴う元利償還金の増加の影響により</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百万円となり、それに伴い実質公債費比率の分子も</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満期一括償還地方債の償還の財源として積み立てていない。</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年度以降地方債の新規発行を抑制しているため年々減少していたが、令和４年度では、汚泥再生処理センター整備事業等に係る地方債発行額の増加により</a:t>
          </a:r>
          <a:r>
            <a:rPr kumimoji="1" lang="en-US" altLang="ja-JP" sz="1300">
              <a:latin typeface="ＭＳ ゴシック" pitchFamily="49" charset="-128"/>
              <a:ea typeface="ＭＳ ゴシック" pitchFamily="49" charset="-128"/>
            </a:rPr>
            <a:t>290</a:t>
          </a:r>
          <a:r>
            <a:rPr kumimoji="1" lang="ja-JP" altLang="en-US" sz="1300">
              <a:latin typeface="ＭＳ ゴシック" pitchFamily="49" charset="-128"/>
              <a:ea typeface="ＭＳ ゴシック" pitchFamily="49" charset="-128"/>
            </a:rPr>
            <a:t>百万円増となった。令和５年度では償還額が発行額を上回ったことにより</a:t>
          </a:r>
          <a:r>
            <a:rPr kumimoji="1" lang="en-US" altLang="ja-JP" sz="1300">
              <a:latin typeface="ＭＳ ゴシック" pitchFamily="49" charset="-128"/>
              <a:ea typeface="ＭＳ ゴシック" pitchFamily="49" charset="-128"/>
            </a:rPr>
            <a:t>415</a:t>
          </a:r>
          <a:r>
            <a:rPr kumimoji="1" lang="ja-JP" altLang="en-US" sz="1300">
              <a:latin typeface="ＭＳ ゴシック" pitchFamily="49" charset="-128"/>
              <a:ea typeface="ＭＳ ゴシック" pitchFamily="49" charset="-128"/>
            </a:rPr>
            <a:t>百万円減少し</a:t>
          </a:r>
          <a:r>
            <a:rPr kumimoji="1" lang="en-US" altLang="ja-JP" sz="1300">
              <a:latin typeface="ＭＳ ゴシック" pitchFamily="49" charset="-128"/>
              <a:ea typeface="ＭＳ ゴシック" pitchFamily="49" charset="-128"/>
            </a:rPr>
            <a:t>9,161</a:t>
          </a:r>
          <a:r>
            <a:rPr kumimoji="1" lang="ja-JP" altLang="en-US" sz="1300">
              <a:latin typeface="ＭＳ ゴシック" pitchFamily="49" charset="-128"/>
              <a:ea typeface="ＭＳ ゴシック" pitchFamily="49" charset="-128"/>
            </a:rPr>
            <a:t>百万円となった。公営企業債等繰入見込額は、公営企業債の現在高減少に伴い令和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年度では</a:t>
          </a:r>
          <a:r>
            <a:rPr kumimoji="1" lang="en-US" altLang="ja-JP" sz="1300">
              <a:latin typeface="ＭＳ ゴシック" pitchFamily="49" charset="-128"/>
              <a:ea typeface="ＭＳ ゴシック" pitchFamily="49" charset="-128"/>
            </a:rPr>
            <a:t>1,380</a:t>
          </a:r>
          <a:r>
            <a:rPr kumimoji="1" lang="ja-JP" altLang="en-US" sz="1300">
              <a:latin typeface="ＭＳ ゴシック" pitchFamily="49" charset="-128"/>
              <a:ea typeface="ＭＳ ゴシック" pitchFamily="49" charset="-128"/>
            </a:rPr>
            <a:t>百万円となり、将来負担額全体としては▲</a:t>
          </a:r>
          <a:r>
            <a:rPr kumimoji="1" lang="en-US" altLang="ja-JP" sz="1300">
              <a:latin typeface="ＭＳ ゴシック" pitchFamily="49" charset="-128"/>
              <a:ea typeface="ＭＳ ゴシック" pitchFamily="49" charset="-128"/>
            </a:rPr>
            <a:t>774</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充当可能財源等は、充当可能基金がふるさと基金の増加等により令和４年度から＋</a:t>
          </a:r>
          <a:r>
            <a:rPr kumimoji="1" lang="en-US" altLang="ja-JP" sz="1300">
              <a:latin typeface="ＭＳ ゴシック" pitchFamily="49" charset="-128"/>
              <a:ea typeface="ＭＳ ゴシック" pitchFamily="49" charset="-128"/>
            </a:rPr>
            <a:t>352</a:t>
          </a:r>
          <a:r>
            <a:rPr kumimoji="1" lang="ja-JP" altLang="en-US" sz="1300">
              <a:latin typeface="ＭＳ ゴシック" pitchFamily="49" charset="-128"/>
              <a:ea typeface="ＭＳ ゴシック" pitchFamily="49" charset="-128"/>
            </a:rPr>
            <a:t>百万円、基準財政需要額算入見込額が▲</a:t>
          </a:r>
          <a:r>
            <a:rPr kumimoji="1" lang="en-US" altLang="ja-JP" sz="1300">
              <a:latin typeface="ＭＳ ゴシック" pitchFamily="49" charset="-128"/>
              <a:ea typeface="ＭＳ ゴシック" pitchFamily="49" charset="-128"/>
            </a:rPr>
            <a:t>454</a:t>
          </a:r>
          <a:r>
            <a:rPr kumimoji="1" lang="ja-JP" altLang="en-US" sz="1300">
              <a:latin typeface="ＭＳ ゴシック" pitchFamily="49" charset="-128"/>
              <a:ea typeface="ＭＳ ゴシック" pitchFamily="49" charset="-128"/>
            </a:rPr>
            <a:t>百万円等により、充当可能財源等全体としては▲</a:t>
          </a:r>
          <a:r>
            <a:rPr kumimoji="1" lang="en-US" altLang="ja-JP" sz="1300">
              <a:latin typeface="ＭＳ ゴシック" pitchFamily="49" charset="-128"/>
              <a:ea typeface="ＭＳ ゴシック" pitchFamily="49" charset="-128"/>
            </a:rPr>
            <a:t>134</a:t>
          </a:r>
          <a:r>
            <a:rPr kumimoji="1" lang="ja-JP" altLang="en-US" sz="1300">
              <a:latin typeface="ＭＳ ゴシック" pitchFamily="49" charset="-128"/>
              <a:ea typeface="ＭＳ ゴシック" pitchFamily="49" charset="-128"/>
            </a:rPr>
            <a:t>百万円となった。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令和５年度の将来負担比率の分子は、充当可能財源等が将来負担額を上回り▲</a:t>
          </a:r>
          <a:r>
            <a:rPr kumimoji="1" lang="en-US" altLang="ja-JP" sz="1300">
              <a:latin typeface="ＭＳ ゴシック" pitchFamily="49" charset="-128"/>
              <a:ea typeface="ＭＳ ゴシック" pitchFamily="49" charset="-128"/>
            </a:rPr>
            <a:t>993</a:t>
          </a:r>
          <a:r>
            <a:rPr kumimoji="1" lang="ja-JP" altLang="en-US" sz="13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百万円、グリーンピア大沼施設設備等基金＋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百万円、企業版ふるさと応援基金＋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・財政調整基金は、町財政の健全な運営を行うため現状の金額を確保していく。その他特定目的基金については、それぞれの目的のため適正に管理運用していく。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・ふるさと応援基金：福祉向上、自然環境保護、青少年健全育成と教育振興、活気あふれる個性的なまちづくり等に関する事業。</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・幼児教育･保育施設等整備基金：幼児教育・保育施設等の整備。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・地域振興基金：町民の連携の強化及び地域振興を図る事業。</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ふるさと応援寄付金の増加により増。</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・幼児教育･保育施設等整備基金：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基金運用利子の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積み立てにより増。</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・ふるさと応援基金：福祉向上、自然環境保護、青少年健全育成と教育振興、活気あふれる個性的なまちづくりを実現するための事業に充当予定。</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・幼児教育･保育施設等整備基金：幼児教育・保育施設等の整備に充当予定。</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・地域振興基金：町民の連携強化及び地域振興を図る事業に充当予定。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令和５年度に実施した全国学校給食ホタテ提供事業の歳入が当該年度の収入とならなかったため、一時立て替えとして</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から繰り入れを行ったことにより減</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・計画的な財政運営を行うため、現在額程度を目途に維持していく。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・普通交付税再算定により</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された臨時財政対策債償還基金費分の積み立てにより増。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臨時財政対策債の償還に充当する。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9"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2.95000000000000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3.8" thickBot="1" x14ac:dyDescent="0.2">
      <c r="B2" s="176" t="s">
        <v>77</v>
      </c>
      <c r="C2" s="176"/>
      <c r="D2" s="177"/>
    </row>
    <row r="3" spans="1:119" ht="18.7"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13602594</v>
      </c>
      <c r="BO4" s="436"/>
      <c r="BP4" s="436"/>
      <c r="BQ4" s="436"/>
      <c r="BR4" s="436"/>
      <c r="BS4" s="436"/>
      <c r="BT4" s="436"/>
      <c r="BU4" s="437"/>
      <c r="BV4" s="435">
        <v>14591151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v>
      </c>
      <c r="CU4" s="576"/>
      <c r="CV4" s="576"/>
      <c r="CW4" s="576"/>
      <c r="CX4" s="576"/>
      <c r="CY4" s="576"/>
      <c r="CZ4" s="576"/>
      <c r="DA4" s="577"/>
      <c r="DB4" s="575">
        <v>1.7</v>
      </c>
      <c r="DC4" s="576"/>
      <c r="DD4" s="576"/>
      <c r="DE4" s="576"/>
      <c r="DF4" s="576"/>
      <c r="DG4" s="576"/>
      <c r="DH4" s="576"/>
      <c r="DI4" s="577"/>
    </row>
    <row r="5" spans="1:119" ht="18.7"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13353343</v>
      </c>
      <c r="BO5" s="407"/>
      <c r="BP5" s="407"/>
      <c r="BQ5" s="407"/>
      <c r="BR5" s="407"/>
      <c r="BS5" s="407"/>
      <c r="BT5" s="407"/>
      <c r="BU5" s="408"/>
      <c r="BV5" s="406">
        <v>14302004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91.9</v>
      </c>
      <c r="CU5" s="404"/>
      <c r="CV5" s="404"/>
      <c r="CW5" s="404"/>
      <c r="CX5" s="404"/>
      <c r="CY5" s="404"/>
      <c r="CZ5" s="404"/>
      <c r="DA5" s="405"/>
      <c r="DB5" s="403">
        <v>93</v>
      </c>
      <c r="DC5" s="404"/>
      <c r="DD5" s="404"/>
      <c r="DE5" s="404"/>
      <c r="DF5" s="404"/>
      <c r="DG5" s="404"/>
      <c r="DH5" s="404"/>
      <c r="DI5" s="405"/>
    </row>
    <row r="6" spans="1:119" ht="18.7"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249251</v>
      </c>
      <c r="BO6" s="407"/>
      <c r="BP6" s="407"/>
      <c r="BQ6" s="407"/>
      <c r="BR6" s="407"/>
      <c r="BS6" s="407"/>
      <c r="BT6" s="407"/>
      <c r="BU6" s="408"/>
      <c r="BV6" s="406">
        <v>289147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92.3</v>
      </c>
      <c r="CU6" s="550"/>
      <c r="CV6" s="550"/>
      <c r="CW6" s="550"/>
      <c r="CX6" s="550"/>
      <c r="CY6" s="550"/>
      <c r="CZ6" s="550"/>
      <c r="DA6" s="551"/>
      <c r="DB6" s="549">
        <v>93.9</v>
      </c>
      <c r="DC6" s="550"/>
      <c r="DD6" s="550"/>
      <c r="DE6" s="550"/>
      <c r="DF6" s="550"/>
      <c r="DG6" s="550"/>
      <c r="DH6" s="550"/>
      <c r="DI6" s="551"/>
    </row>
    <row r="7" spans="1:119" ht="18.7"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125590</v>
      </c>
      <c r="BO7" s="407"/>
      <c r="BP7" s="407"/>
      <c r="BQ7" s="407"/>
      <c r="BR7" s="407"/>
      <c r="BS7" s="407"/>
      <c r="BT7" s="407"/>
      <c r="BU7" s="408"/>
      <c r="BV7" s="406">
        <v>183725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6182691</v>
      </c>
      <c r="CU7" s="407"/>
      <c r="CV7" s="407"/>
      <c r="CW7" s="407"/>
      <c r="CX7" s="407"/>
      <c r="CY7" s="407"/>
      <c r="CZ7" s="407"/>
      <c r="DA7" s="408"/>
      <c r="DB7" s="406">
        <v>6120733</v>
      </c>
      <c r="DC7" s="407"/>
      <c r="DD7" s="407"/>
      <c r="DE7" s="407"/>
      <c r="DF7" s="407"/>
      <c r="DG7" s="407"/>
      <c r="DH7" s="407"/>
      <c r="DI7" s="408"/>
    </row>
    <row r="8" spans="1:119" ht="18.7"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123661</v>
      </c>
      <c r="BO8" s="407"/>
      <c r="BP8" s="407"/>
      <c r="BQ8" s="407"/>
      <c r="BR8" s="407"/>
      <c r="BS8" s="407"/>
      <c r="BT8" s="407"/>
      <c r="BU8" s="408"/>
      <c r="BV8" s="406">
        <v>105422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v>
      </c>
      <c r="DC8" s="510"/>
      <c r="DD8" s="510"/>
      <c r="DE8" s="510"/>
      <c r="DF8" s="510"/>
      <c r="DG8" s="510"/>
      <c r="DH8" s="510"/>
      <c r="DI8" s="511"/>
    </row>
    <row r="9" spans="1:119" ht="18.7" customHeight="1" thickBot="1" x14ac:dyDescent="0.2">
      <c r="A9" s="175"/>
      <c r="B9" s="538" t="s">
        <v>106</v>
      </c>
      <c r="C9" s="539"/>
      <c r="D9" s="539"/>
      <c r="E9" s="539"/>
      <c r="F9" s="539"/>
      <c r="G9" s="539"/>
      <c r="H9" s="539"/>
      <c r="I9" s="539"/>
      <c r="J9" s="539"/>
      <c r="K9" s="457"/>
      <c r="L9" s="540" t="s">
        <v>107</v>
      </c>
      <c r="M9" s="541"/>
      <c r="N9" s="541"/>
      <c r="O9" s="541"/>
      <c r="P9" s="541"/>
      <c r="Q9" s="542"/>
      <c r="R9" s="543">
        <v>14338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18239</v>
      </c>
      <c r="BO9" s="407"/>
      <c r="BP9" s="407"/>
      <c r="BQ9" s="407"/>
      <c r="BR9" s="407"/>
      <c r="BS9" s="407"/>
      <c r="BT9" s="407"/>
      <c r="BU9" s="408"/>
      <c r="BV9" s="406">
        <v>23059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13.7</v>
      </c>
      <c r="CU9" s="404"/>
      <c r="CV9" s="404"/>
      <c r="CW9" s="404"/>
      <c r="CX9" s="404"/>
      <c r="CY9" s="404"/>
      <c r="CZ9" s="404"/>
      <c r="DA9" s="405"/>
      <c r="DB9" s="403">
        <v>13.3</v>
      </c>
      <c r="DC9" s="404"/>
      <c r="DD9" s="404"/>
      <c r="DE9" s="404"/>
      <c r="DF9" s="404"/>
      <c r="DG9" s="404"/>
      <c r="DH9" s="404"/>
      <c r="DI9" s="405"/>
    </row>
    <row r="10" spans="1:119" ht="18.7" customHeight="1" thickBot="1" x14ac:dyDescent="0.2">
      <c r="A10" s="175"/>
      <c r="B10" s="538"/>
      <c r="C10" s="539"/>
      <c r="D10" s="539"/>
      <c r="E10" s="539"/>
      <c r="F10" s="539"/>
      <c r="G10" s="539"/>
      <c r="H10" s="539"/>
      <c r="I10" s="539"/>
      <c r="J10" s="539"/>
      <c r="K10" s="457"/>
      <c r="L10" s="362" t="s">
        <v>112</v>
      </c>
      <c r="M10" s="363"/>
      <c r="N10" s="363"/>
      <c r="O10" s="363"/>
      <c r="P10" s="363"/>
      <c r="Q10" s="364"/>
      <c r="R10" s="359">
        <v>15946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432</v>
      </c>
      <c r="BO10" s="407"/>
      <c r="BP10" s="407"/>
      <c r="BQ10" s="407"/>
      <c r="BR10" s="407"/>
      <c r="BS10" s="407"/>
      <c r="BT10" s="407"/>
      <c r="BU10" s="408"/>
      <c r="BV10" s="406">
        <v>418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 customHeight="1" x14ac:dyDescent="0.15">
      <c r="A12" s="175"/>
      <c r="B12" s="512" t="s">
        <v>123</v>
      </c>
      <c r="C12" s="513"/>
      <c r="D12" s="513"/>
      <c r="E12" s="513"/>
      <c r="F12" s="513"/>
      <c r="G12" s="513"/>
      <c r="H12" s="513"/>
      <c r="I12" s="513"/>
      <c r="J12" s="513"/>
      <c r="K12" s="514"/>
      <c r="L12" s="521" t="s">
        <v>124</v>
      </c>
      <c r="M12" s="522"/>
      <c r="N12" s="522"/>
      <c r="O12" s="522"/>
      <c r="P12" s="522"/>
      <c r="Q12" s="523"/>
      <c r="R12" s="524">
        <v>13865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96159</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 customHeight="1" x14ac:dyDescent="0.15">
      <c r="A13" s="175"/>
      <c r="B13" s="515"/>
      <c r="C13" s="516"/>
      <c r="D13" s="516"/>
      <c r="E13" s="516"/>
      <c r="F13" s="516"/>
      <c r="G13" s="516"/>
      <c r="H13" s="516"/>
      <c r="I13" s="516"/>
      <c r="J13" s="516"/>
      <c r="K13" s="517"/>
      <c r="L13" s="190"/>
      <c r="M13" s="490" t="s">
        <v>130</v>
      </c>
      <c r="N13" s="491"/>
      <c r="O13" s="491"/>
      <c r="P13" s="491"/>
      <c r="Q13" s="492"/>
      <c r="R13" s="493">
        <v>13364</v>
      </c>
      <c r="S13" s="494"/>
      <c r="T13" s="494"/>
      <c r="U13" s="494"/>
      <c r="V13" s="495"/>
      <c r="W13" s="496" t="s">
        <v>131</v>
      </c>
      <c r="X13" s="392"/>
      <c r="Y13" s="392"/>
      <c r="Z13" s="392"/>
      <c r="AA13" s="392"/>
      <c r="AB13" s="393"/>
      <c r="AC13" s="359">
        <v>1572</v>
      </c>
      <c r="AD13" s="360"/>
      <c r="AE13" s="360"/>
      <c r="AF13" s="360"/>
      <c r="AG13" s="361"/>
      <c r="AH13" s="359">
        <v>1825</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-77488</v>
      </c>
      <c r="BO13" s="407"/>
      <c r="BP13" s="407"/>
      <c r="BQ13" s="407"/>
      <c r="BR13" s="407"/>
      <c r="BS13" s="407"/>
      <c r="BT13" s="407"/>
      <c r="BU13" s="408"/>
      <c r="BV13" s="406">
        <v>23477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9.5</v>
      </c>
      <c r="CU13" s="404"/>
      <c r="CV13" s="404"/>
      <c r="CW13" s="404"/>
      <c r="CX13" s="404"/>
      <c r="CY13" s="404"/>
      <c r="CZ13" s="404"/>
      <c r="DA13" s="405"/>
      <c r="DB13" s="403">
        <v>10.6</v>
      </c>
      <c r="DC13" s="404"/>
      <c r="DD13" s="404"/>
      <c r="DE13" s="404"/>
      <c r="DF13" s="404"/>
      <c r="DG13" s="404"/>
      <c r="DH13" s="404"/>
      <c r="DI13" s="405"/>
    </row>
    <row r="14" spans="1:119" ht="18.7" customHeight="1" thickBot="1" x14ac:dyDescent="0.2">
      <c r="A14" s="175"/>
      <c r="B14" s="515"/>
      <c r="C14" s="516"/>
      <c r="D14" s="516"/>
      <c r="E14" s="516"/>
      <c r="F14" s="516"/>
      <c r="G14" s="516"/>
      <c r="H14" s="516"/>
      <c r="I14" s="516"/>
      <c r="J14" s="516"/>
      <c r="K14" s="517"/>
      <c r="L14" s="480" t="s">
        <v>135</v>
      </c>
      <c r="M14" s="533"/>
      <c r="N14" s="533"/>
      <c r="O14" s="533"/>
      <c r="P14" s="533"/>
      <c r="Q14" s="534"/>
      <c r="R14" s="493">
        <v>14155</v>
      </c>
      <c r="S14" s="494"/>
      <c r="T14" s="494"/>
      <c r="U14" s="494"/>
      <c r="V14" s="495"/>
      <c r="W14" s="497"/>
      <c r="X14" s="395"/>
      <c r="Y14" s="395"/>
      <c r="Z14" s="395"/>
      <c r="AA14" s="395"/>
      <c r="AB14" s="396"/>
      <c r="AC14" s="486">
        <v>22.1</v>
      </c>
      <c r="AD14" s="487"/>
      <c r="AE14" s="487"/>
      <c r="AF14" s="487"/>
      <c r="AG14" s="488"/>
      <c r="AH14" s="486">
        <v>23.4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 customHeight="1" x14ac:dyDescent="0.15">
      <c r="A15" s="175"/>
      <c r="B15" s="515"/>
      <c r="C15" s="516"/>
      <c r="D15" s="516"/>
      <c r="E15" s="516"/>
      <c r="F15" s="516"/>
      <c r="G15" s="516"/>
      <c r="H15" s="516"/>
      <c r="I15" s="516"/>
      <c r="J15" s="516"/>
      <c r="K15" s="517"/>
      <c r="L15" s="190"/>
      <c r="M15" s="490" t="s">
        <v>130</v>
      </c>
      <c r="N15" s="491"/>
      <c r="O15" s="491"/>
      <c r="P15" s="491"/>
      <c r="Q15" s="492"/>
      <c r="R15" s="493">
        <v>13753</v>
      </c>
      <c r="S15" s="494"/>
      <c r="T15" s="494"/>
      <c r="U15" s="494"/>
      <c r="V15" s="495"/>
      <c r="W15" s="496" t="s">
        <v>137</v>
      </c>
      <c r="X15" s="392"/>
      <c r="Y15" s="392"/>
      <c r="Z15" s="392"/>
      <c r="AA15" s="392"/>
      <c r="AB15" s="393"/>
      <c r="AC15" s="359">
        <v>2120</v>
      </c>
      <c r="AD15" s="360"/>
      <c r="AE15" s="360"/>
      <c r="AF15" s="360"/>
      <c r="AG15" s="361"/>
      <c r="AH15" s="359">
        <v>2266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1788430</v>
      </c>
      <c r="BO15" s="436"/>
      <c r="BP15" s="436"/>
      <c r="BQ15" s="436"/>
      <c r="BR15" s="436"/>
      <c r="BS15" s="436"/>
      <c r="BT15" s="436"/>
      <c r="BU15" s="437"/>
      <c r="BV15" s="435">
        <v>1731092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29.8</v>
      </c>
      <c r="AD16" s="487"/>
      <c r="AE16" s="487"/>
      <c r="AF16" s="487"/>
      <c r="AG16" s="488"/>
      <c r="AH16" s="486">
        <v>29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5699405</v>
      </c>
      <c r="BO16" s="407"/>
      <c r="BP16" s="407"/>
      <c r="BQ16" s="407"/>
      <c r="BR16" s="407"/>
      <c r="BS16" s="407"/>
      <c r="BT16" s="407"/>
      <c r="BU16" s="408"/>
      <c r="BV16" s="406">
        <v>5616652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3421</v>
      </c>
      <c r="AD17" s="360"/>
      <c r="AE17" s="360"/>
      <c r="AF17" s="360"/>
      <c r="AG17" s="361"/>
      <c r="AH17" s="359">
        <v>3711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2243223</v>
      </c>
      <c r="BO17" s="407"/>
      <c r="BP17" s="407"/>
      <c r="BQ17" s="407"/>
      <c r="BR17" s="407"/>
      <c r="BS17" s="407"/>
      <c r="BT17" s="407"/>
      <c r="BU17" s="408"/>
      <c r="BV17" s="406">
        <v>2172150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 customHeight="1" thickBot="1" x14ac:dyDescent="0.2">
      <c r="A18" s="175"/>
      <c r="B18" s="456" t="s">
        <v>147</v>
      </c>
      <c r="C18" s="457"/>
      <c r="D18" s="457"/>
      <c r="E18" s="458"/>
      <c r="F18" s="458"/>
      <c r="G18" s="458"/>
      <c r="H18" s="458"/>
      <c r="I18" s="458"/>
      <c r="J18" s="458"/>
      <c r="K18" s="458"/>
      <c r="L18" s="459">
        <v>368.79</v>
      </c>
      <c r="M18" s="459"/>
      <c r="N18" s="459"/>
      <c r="O18" s="459"/>
      <c r="P18" s="459"/>
      <c r="Q18" s="459"/>
      <c r="R18" s="460"/>
      <c r="S18" s="460"/>
      <c r="T18" s="460"/>
      <c r="U18" s="460"/>
      <c r="V18" s="461"/>
      <c r="W18" s="477"/>
      <c r="X18" s="478"/>
      <c r="Y18" s="478"/>
      <c r="Z18" s="478"/>
      <c r="AA18" s="478"/>
      <c r="AB18" s="502"/>
      <c r="AC18" s="376">
        <v>48.1</v>
      </c>
      <c r="AD18" s="377"/>
      <c r="AE18" s="377"/>
      <c r="AF18" s="377"/>
      <c r="AG18" s="462"/>
      <c r="AH18" s="376">
        <v>47.6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5760029</v>
      </c>
      <c r="BO18" s="407"/>
      <c r="BP18" s="407"/>
      <c r="BQ18" s="407"/>
      <c r="BR18" s="407"/>
      <c r="BS18" s="407"/>
      <c r="BT18" s="407"/>
      <c r="BU18" s="408"/>
      <c r="BV18" s="406">
        <v>5779483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 customHeight="1" thickBot="1" x14ac:dyDescent="0.2">
      <c r="A19" s="175"/>
      <c r="B19" s="456" t="s">
        <v>149</v>
      </c>
      <c r="C19" s="457"/>
      <c r="D19" s="457"/>
      <c r="E19" s="458"/>
      <c r="F19" s="458"/>
      <c r="G19" s="458"/>
      <c r="H19" s="458"/>
      <c r="I19" s="458"/>
      <c r="J19" s="458"/>
      <c r="K19" s="458"/>
      <c r="L19" s="466">
        <v>39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7468920</v>
      </c>
      <c r="BO19" s="407"/>
      <c r="BP19" s="407"/>
      <c r="BQ19" s="407"/>
      <c r="BR19" s="407"/>
      <c r="BS19" s="407"/>
      <c r="BT19" s="407"/>
      <c r="BU19" s="408"/>
      <c r="BV19" s="406">
        <v>7254291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 customHeight="1" thickBot="1" x14ac:dyDescent="0.2">
      <c r="A20" s="175"/>
      <c r="B20" s="456" t="s">
        <v>151</v>
      </c>
      <c r="C20" s="457"/>
      <c r="D20" s="457"/>
      <c r="E20" s="458"/>
      <c r="F20" s="458"/>
      <c r="G20" s="458"/>
      <c r="H20" s="458"/>
      <c r="I20" s="458"/>
      <c r="J20" s="458"/>
      <c r="K20" s="458"/>
      <c r="L20" s="466">
        <v>6330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9161304</v>
      </c>
      <c r="BO22" s="436"/>
      <c r="BP22" s="436"/>
      <c r="BQ22" s="436"/>
      <c r="BR22" s="436"/>
      <c r="BS22" s="436"/>
      <c r="BT22" s="436"/>
      <c r="BU22" s="437"/>
      <c r="BV22" s="435">
        <v>9575909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7745968</v>
      </c>
      <c r="BO23" s="407"/>
      <c r="BP23" s="407"/>
      <c r="BQ23" s="407"/>
      <c r="BR23" s="407"/>
      <c r="BS23" s="407"/>
      <c r="BT23" s="407"/>
      <c r="BU23" s="408"/>
      <c r="BV23" s="406">
        <v>8164191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 customHeight="1" thickBot="1" x14ac:dyDescent="0.2">
      <c r="A24" s="175"/>
      <c r="B24" s="385"/>
      <c r="C24" s="386"/>
      <c r="D24" s="387"/>
      <c r="E24" s="362" t="s">
        <v>161</v>
      </c>
      <c r="F24" s="363"/>
      <c r="G24" s="363"/>
      <c r="H24" s="363"/>
      <c r="I24" s="363"/>
      <c r="J24" s="363"/>
      <c r="K24" s="364"/>
      <c r="L24" s="359">
        <v>1</v>
      </c>
      <c r="M24" s="360"/>
      <c r="N24" s="360"/>
      <c r="O24" s="360"/>
      <c r="P24" s="361"/>
      <c r="Q24" s="359">
        <v>8120</v>
      </c>
      <c r="R24" s="360"/>
      <c r="S24" s="360"/>
      <c r="T24" s="360"/>
      <c r="U24" s="360"/>
      <c r="V24" s="361"/>
      <c r="W24" s="449"/>
      <c r="X24" s="386"/>
      <c r="Y24" s="387"/>
      <c r="Z24" s="362" t="s">
        <v>162</v>
      </c>
      <c r="AA24" s="363"/>
      <c r="AB24" s="363"/>
      <c r="AC24" s="363"/>
      <c r="AD24" s="363"/>
      <c r="AE24" s="363"/>
      <c r="AF24" s="363"/>
      <c r="AG24" s="364"/>
      <c r="AH24" s="359">
        <v>244</v>
      </c>
      <c r="AI24" s="360"/>
      <c r="AJ24" s="360"/>
      <c r="AK24" s="360"/>
      <c r="AL24" s="361"/>
      <c r="AM24" s="359">
        <v>734928</v>
      </c>
      <c r="AN24" s="360"/>
      <c r="AO24" s="360"/>
      <c r="AP24" s="360"/>
      <c r="AQ24" s="360"/>
      <c r="AR24" s="361"/>
      <c r="AS24" s="359">
        <v>3012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6017283</v>
      </c>
      <c r="BO24" s="407"/>
      <c r="BP24" s="407"/>
      <c r="BQ24" s="407"/>
      <c r="BR24" s="407"/>
      <c r="BS24" s="407"/>
      <c r="BT24" s="407"/>
      <c r="BU24" s="408"/>
      <c r="BV24" s="406">
        <v>6111421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 customHeight="1" x14ac:dyDescent="0.15">
      <c r="A25" s="175"/>
      <c r="B25" s="385"/>
      <c r="C25" s="386"/>
      <c r="D25" s="387"/>
      <c r="E25" s="362" t="s">
        <v>164</v>
      </c>
      <c r="F25" s="363"/>
      <c r="G25" s="363"/>
      <c r="H25" s="363"/>
      <c r="I25" s="363"/>
      <c r="J25" s="363"/>
      <c r="K25" s="364"/>
      <c r="L25" s="359">
        <v>1</v>
      </c>
      <c r="M25" s="360"/>
      <c r="N25" s="360"/>
      <c r="O25" s="360"/>
      <c r="P25" s="361"/>
      <c r="Q25" s="359">
        <v>6530</v>
      </c>
      <c r="R25" s="360"/>
      <c r="S25" s="360"/>
      <c r="T25" s="360"/>
      <c r="U25" s="360"/>
      <c r="V25" s="361"/>
      <c r="W25" s="449"/>
      <c r="X25" s="386"/>
      <c r="Y25" s="387"/>
      <c r="Z25" s="362" t="s">
        <v>165</v>
      </c>
      <c r="AA25" s="363"/>
      <c r="AB25" s="363"/>
      <c r="AC25" s="363"/>
      <c r="AD25" s="363"/>
      <c r="AE25" s="363"/>
      <c r="AF25" s="363"/>
      <c r="AG25" s="364"/>
      <c r="AH25" s="359">
        <v>44</v>
      </c>
      <c r="AI25" s="360"/>
      <c r="AJ25" s="360"/>
      <c r="AK25" s="360"/>
      <c r="AL25" s="361"/>
      <c r="AM25" s="359">
        <v>134948</v>
      </c>
      <c r="AN25" s="360"/>
      <c r="AO25" s="360"/>
      <c r="AP25" s="360"/>
      <c r="AQ25" s="360"/>
      <c r="AR25" s="361"/>
      <c r="AS25" s="359">
        <v>3067</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527998</v>
      </c>
      <c r="BO25" s="436"/>
      <c r="BP25" s="436"/>
      <c r="BQ25" s="436"/>
      <c r="BR25" s="436"/>
      <c r="BS25" s="436"/>
      <c r="BT25" s="436"/>
      <c r="BU25" s="437"/>
      <c r="BV25" s="435">
        <v>732100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 customHeight="1" x14ac:dyDescent="0.15">
      <c r="A26" s="175"/>
      <c r="B26" s="385"/>
      <c r="C26" s="386"/>
      <c r="D26" s="387"/>
      <c r="E26" s="362" t="s">
        <v>167</v>
      </c>
      <c r="F26" s="363"/>
      <c r="G26" s="363"/>
      <c r="H26" s="363"/>
      <c r="I26" s="363"/>
      <c r="J26" s="363"/>
      <c r="K26" s="364"/>
      <c r="L26" s="359">
        <v>1</v>
      </c>
      <c r="M26" s="360"/>
      <c r="N26" s="360"/>
      <c r="O26" s="360"/>
      <c r="P26" s="361"/>
      <c r="Q26" s="359">
        <v>5840</v>
      </c>
      <c r="R26" s="360"/>
      <c r="S26" s="360"/>
      <c r="T26" s="360"/>
      <c r="U26" s="360"/>
      <c r="V26" s="361"/>
      <c r="W26" s="449"/>
      <c r="X26" s="386"/>
      <c r="Y26" s="387"/>
      <c r="Z26" s="362" t="s">
        <v>168</v>
      </c>
      <c r="AA26" s="417"/>
      <c r="AB26" s="417"/>
      <c r="AC26" s="417"/>
      <c r="AD26" s="417"/>
      <c r="AE26" s="417"/>
      <c r="AF26" s="417"/>
      <c r="AG26" s="418"/>
      <c r="AH26" s="359">
        <v>17</v>
      </c>
      <c r="AI26" s="360"/>
      <c r="AJ26" s="360"/>
      <c r="AK26" s="360"/>
      <c r="AL26" s="361"/>
      <c r="AM26" s="359">
        <v>56423</v>
      </c>
      <c r="AN26" s="360"/>
      <c r="AO26" s="360"/>
      <c r="AP26" s="360"/>
      <c r="AQ26" s="360"/>
      <c r="AR26" s="361"/>
      <c r="AS26" s="359">
        <v>3319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 customHeight="1" thickBot="1" x14ac:dyDescent="0.2">
      <c r="A27" s="175"/>
      <c r="B27" s="385"/>
      <c r="C27" s="386"/>
      <c r="D27" s="387"/>
      <c r="E27" s="362" t="s">
        <v>170</v>
      </c>
      <c r="F27" s="363"/>
      <c r="G27" s="363"/>
      <c r="H27" s="363"/>
      <c r="I27" s="363"/>
      <c r="J27" s="363"/>
      <c r="K27" s="364"/>
      <c r="L27" s="359">
        <v>1</v>
      </c>
      <c r="M27" s="360"/>
      <c r="N27" s="360"/>
      <c r="O27" s="360"/>
      <c r="P27" s="361"/>
      <c r="Q27" s="359">
        <v>2950</v>
      </c>
      <c r="R27" s="360"/>
      <c r="S27" s="360"/>
      <c r="T27" s="360"/>
      <c r="U27" s="360"/>
      <c r="V27" s="361"/>
      <c r="W27" s="449"/>
      <c r="X27" s="386"/>
      <c r="Y27" s="387"/>
      <c r="Z27" s="362" t="s">
        <v>171</v>
      </c>
      <c r="AA27" s="363"/>
      <c r="AB27" s="363"/>
      <c r="AC27" s="363"/>
      <c r="AD27" s="363"/>
      <c r="AE27" s="363"/>
      <c r="AF27" s="363"/>
      <c r="AG27" s="364"/>
      <c r="AH27" s="359">
        <v>12</v>
      </c>
      <c r="AI27" s="360"/>
      <c r="AJ27" s="360"/>
      <c r="AK27" s="360"/>
      <c r="AL27" s="361"/>
      <c r="AM27" s="359">
        <v>32604</v>
      </c>
      <c r="AN27" s="360"/>
      <c r="AO27" s="360"/>
      <c r="AP27" s="360"/>
      <c r="AQ27" s="360"/>
      <c r="AR27" s="361"/>
      <c r="AS27" s="359">
        <v>2717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 customHeight="1" x14ac:dyDescent="0.15">
      <c r="A28" s="175"/>
      <c r="B28" s="385"/>
      <c r="C28" s="386"/>
      <c r="D28" s="387"/>
      <c r="E28" s="362" t="s">
        <v>173</v>
      </c>
      <c r="F28" s="363"/>
      <c r="G28" s="363"/>
      <c r="H28" s="363"/>
      <c r="I28" s="363"/>
      <c r="J28" s="363"/>
      <c r="K28" s="364"/>
      <c r="L28" s="359">
        <v>1</v>
      </c>
      <c r="M28" s="360"/>
      <c r="N28" s="360"/>
      <c r="O28" s="360"/>
      <c r="P28" s="361"/>
      <c r="Q28" s="359">
        <v>2250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1519996</v>
      </c>
      <c r="BO28" s="436"/>
      <c r="BP28" s="436"/>
      <c r="BQ28" s="436"/>
      <c r="BR28" s="436"/>
      <c r="BS28" s="436"/>
      <c r="BT28" s="436"/>
      <c r="BU28" s="437"/>
      <c r="BV28" s="435">
        <v>1615723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 customHeight="1" x14ac:dyDescent="0.15">
      <c r="A29" s="175"/>
      <c r="B29" s="385"/>
      <c r="C29" s="386"/>
      <c r="D29" s="387"/>
      <c r="E29" s="362" t="s">
        <v>176</v>
      </c>
      <c r="F29" s="363"/>
      <c r="G29" s="363"/>
      <c r="H29" s="363"/>
      <c r="I29" s="363"/>
      <c r="J29" s="363"/>
      <c r="K29" s="364"/>
      <c r="L29" s="359">
        <v>14</v>
      </c>
      <c r="M29" s="360"/>
      <c r="N29" s="360"/>
      <c r="O29" s="360"/>
      <c r="P29" s="361"/>
      <c r="Q29" s="359">
        <v>1950</v>
      </c>
      <c r="R29" s="360"/>
      <c r="S29" s="360"/>
      <c r="T29" s="360"/>
      <c r="U29" s="360"/>
      <c r="V29" s="361"/>
      <c r="W29" s="450"/>
      <c r="X29" s="451"/>
      <c r="Y29" s="452"/>
      <c r="Z29" s="362" t="s">
        <v>177</v>
      </c>
      <c r="AA29" s="363"/>
      <c r="AB29" s="363"/>
      <c r="AC29" s="363"/>
      <c r="AD29" s="363"/>
      <c r="AE29" s="363"/>
      <c r="AF29" s="363"/>
      <c r="AG29" s="364"/>
      <c r="AH29" s="359">
        <v>256</v>
      </c>
      <c r="AI29" s="360"/>
      <c r="AJ29" s="360"/>
      <c r="AK29" s="360"/>
      <c r="AL29" s="361"/>
      <c r="AM29" s="359">
        <v>767532</v>
      </c>
      <c r="AN29" s="360"/>
      <c r="AO29" s="360"/>
      <c r="AP29" s="360"/>
      <c r="AQ29" s="360"/>
      <c r="AR29" s="361"/>
      <c r="AS29" s="359">
        <v>2998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92410</v>
      </c>
      <c r="BO29" s="407"/>
      <c r="BP29" s="407"/>
      <c r="BQ29" s="407"/>
      <c r="BR29" s="407"/>
      <c r="BS29" s="407"/>
      <c r="BT29" s="407"/>
      <c r="BU29" s="408"/>
      <c r="BV29" s="406">
        <v>65988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3239877</v>
      </c>
      <c r="BO30" s="441"/>
      <c r="BP30" s="441"/>
      <c r="BQ30" s="441"/>
      <c r="BR30" s="441"/>
      <c r="BS30" s="441"/>
      <c r="BT30" s="441"/>
      <c r="BU30" s="442"/>
      <c r="BV30" s="440">
        <v>2930690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6" customHeight="1" x14ac:dyDescent="0.15">
      <c r="A31" s="175"/>
      <c r="B31" s="200"/>
      <c r="DI31" s="201"/>
    </row>
    <row r="32" spans="1:113" ht="13.6"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6"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99999999999997"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森町国民健康保険特別会計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森町水道事業会計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森町港湾整備事業特別会計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渡島廃棄物処理広域連合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99999999999997" customHeight="1" x14ac:dyDescent="0.15">
      <c r="A35" s="175"/>
      <c r="B35" s="202"/>
      <c r="C35" s="354">
        <f>IF(E35="","",C34+1)</f>
        <v>2</v>
      </c>
      <c r="D35" s="354"/>
      <c r="E35" s="355" t="str">
        <f>IF('各会計、関係団体の財政状況及び健全化判断比率'!B8="","",'各会計、関係団体の財政状況及び健全化判断比率'!B8)</f>
        <v>森町ホタテ未利用資源リサイクル事業特別会計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森町介護保険事業特別会計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森町国民健康保険病院事業会計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渡島・檜山地方税滞納整理機構</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99999999999997"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森町後期高齢者医療特別会計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森町公共下水道事業会計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99999999999997"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森町介護サービス事業特別会計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99999999999997"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99999999999997"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99999999999997"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99999999999997"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99999999999997"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99999999999997"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6"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2qsS/qzk8TC9dci+wDfk7EFLICf3UCvCUV2McplAQEW3Rh3Lwpq1HRSi2Fk0OAEnaxwdZ0d3zgAzOZpZgFbd1g==" saltValue="36V26TDCVAOLI2Gy4dNo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6"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6"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1766586</v>
      </c>
      <c r="S5" s="661"/>
      <c r="T5" s="661"/>
      <c r="U5" s="661"/>
      <c r="V5" s="661"/>
      <c r="W5" s="661"/>
      <c r="X5" s="661"/>
      <c r="Y5" s="689"/>
      <c r="Z5" s="702">
        <v>13</v>
      </c>
      <c r="AA5" s="702"/>
      <c r="AB5" s="702"/>
      <c r="AC5" s="702"/>
      <c r="AD5" s="703">
        <v>1766586</v>
      </c>
      <c r="AE5" s="703"/>
      <c r="AF5" s="703"/>
      <c r="AG5" s="703"/>
      <c r="AH5" s="703"/>
      <c r="AI5" s="703"/>
      <c r="AJ5" s="703"/>
      <c r="AK5" s="703"/>
      <c r="AL5" s="690">
        <v>28.3</v>
      </c>
      <c r="AM5" s="672"/>
      <c r="AN5" s="672"/>
      <c r="AO5" s="691"/>
      <c r="AP5" s="663" t="s">
        <v>216</v>
      </c>
      <c r="AQ5" s="664"/>
      <c r="AR5" s="664"/>
      <c r="AS5" s="664"/>
      <c r="AT5" s="664"/>
      <c r="AU5" s="664"/>
      <c r="AV5" s="664"/>
      <c r="AW5" s="664"/>
      <c r="AX5" s="664"/>
      <c r="AY5" s="664"/>
      <c r="AZ5" s="664"/>
      <c r="BA5" s="664"/>
      <c r="BB5" s="664"/>
      <c r="BC5" s="664"/>
      <c r="BD5" s="664"/>
      <c r="BE5" s="664"/>
      <c r="BF5" s="665"/>
      <c r="BG5" s="608">
        <v>1760223</v>
      </c>
      <c r="BH5" s="609"/>
      <c r="BI5" s="609"/>
      <c r="BJ5" s="609"/>
      <c r="BK5" s="609"/>
      <c r="BL5" s="609"/>
      <c r="BM5" s="609"/>
      <c r="BN5" s="610"/>
      <c r="BO5" s="646">
        <v>99.6</v>
      </c>
      <c r="BP5" s="646"/>
      <c r="BQ5" s="646"/>
      <c r="BR5" s="646"/>
      <c r="BS5" s="647">
        <v>31848</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99648</v>
      </c>
      <c r="S6" s="609"/>
      <c r="T6" s="609"/>
      <c r="U6" s="609"/>
      <c r="V6" s="609"/>
      <c r="W6" s="609"/>
      <c r="X6" s="609"/>
      <c r="Y6" s="610"/>
      <c r="Z6" s="646">
        <v>0.7</v>
      </c>
      <c r="AA6" s="646"/>
      <c r="AB6" s="646"/>
      <c r="AC6" s="646"/>
      <c r="AD6" s="647">
        <v>99648</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1760223</v>
      </c>
      <c r="BH6" s="609"/>
      <c r="BI6" s="609"/>
      <c r="BJ6" s="609"/>
      <c r="BK6" s="609"/>
      <c r="BL6" s="609"/>
      <c r="BM6" s="609"/>
      <c r="BN6" s="610"/>
      <c r="BO6" s="646">
        <v>99.6</v>
      </c>
      <c r="BP6" s="646"/>
      <c r="BQ6" s="646"/>
      <c r="BR6" s="646"/>
      <c r="BS6" s="647">
        <v>31848</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90638</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90638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465</v>
      </c>
      <c r="S7" s="609"/>
      <c r="T7" s="609"/>
      <c r="U7" s="609"/>
      <c r="V7" s="609"/>
      <c r="W7" s="609"/>
      <c r="X7" s="609"/>
      <c r="Y7" s="610"/>
      <c r="Z7" s="646">
        <v>0</v>
      </c>
      <c r="AA7" s="646"/>
      <c r="AB7" s="646"/>
      <c r="AC7" s="646"/>
      <c r="AD7" s="647">
        <v>465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753153</v>
      </c>
      <c r="BH7" s="609"/>
      <c r="BI7" s="609"/>
      <c r="BJ7" s="609"/>
      <c r="BK7" s="609"/>
      <c r="BL7" s="609"/>
      <c r="BM7" s="609"/>
      <c r="BN7" s="610"/>
      <c r="BO7" s="646">
        <v>42.6</v>
      </c>
      <c r="BP7" s="646"/>
      <c r="BQ7" s="646"/>
      <c r="BR7" s="646"/>
      <c r="BS7" s="647">
        <v>31848</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1069046</v>
      </c>
      <c r="CS7" s="609"/>
      <c r="CT7" s="609"/>
      <c r="CU7" s="609"/>
      <c r="CV7" s="609"/>
      <c r="CW7" s="609"/>
      <c r="CX7" s="609"/>
      <c r="CY7" s="610"/>
      <c r="CZ7" s="646">
        <v>8</v>
      </c>
      <c r="DA7" s="646"/>
      <c r="DB7" s="646"/>
      <c r="DC7" s="646"/>
      <c r="DD7" s="614">
        <v>11702</v>
      </c>
      <c r="DE7" s="609"/>
      <c r="DF7" s="609"/>
      <c r="DG7" s="609"/>
      <c r="DH7" s="609"/>
      <c r="DI7" s="609"/>
      <c r="DJ7" s="609"/>
      <c r="DK7" s="609"/>
      <c r="DL7" s="609"/>
      <c r="DM7" s="609"/>
      <c r="DN7" s="609"/>
      <c r="DO7" s="609"/>
      <c r="DP7" s="610"/>
      <c r="DQ7" s="614">
        <v>868991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4281</v>
      </c>
      <c r="S8" s="609"/>
      <c r="T8" s="609"/>
      <c r="U8" s="609"/>
      <c r="V8" s="609"/>
      <c r="W8" s="609"/>
      <c r="X8" s="609"/>
      <c r="Y8" s="610"/>
      <c r="Z8" s="646">
        <v>0</v>
      </c>
      <c r="AA8" s="646"/>
      <c r="AB8" s="646"/>
      <c r="AC8" s="646"/>
      <c r="AD8" s="647">
        <v>4281</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23544</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2930254</v>
      </c>
      <c r="CS8" s="609"/>
      <c r="CT8" s="609"/>
      <c r="CU8" s="609"/>
      <c r="CV8" s="609"/>
      <c r="CW8" s="609"/>
      <c r="CX8" s="609"/>
      <c r="CY8" s="610"/>
      <c r="CZ8" s="646">
        <v>21.9</v>
      </c>
      <c r="DA8" s="646"/>
      <c r="DB8" s="646"/>
      <c r="DC8" s="646"/>
      <c r="DD8" s="614">
        <v>62128</v>
      </c>
      <c r="DE8" s="609"/>
      <c r="DF8" s="609"/>
      <c r="DG8" s="609"/>
      <c r="DH8" s="609"/>
      <c r="DI8" s="609"/>
      <c r="DJ8" s="609"/>
      <c r="DK8" s="609"/>
      <c r="DL8" s="609"/>
      <c r="DM8" s="609"/>
      <c r="DN8" s="609"/>
      <c r="DO8" s="609"/>
      <c r="DP8" s="610"/>
      <c r="DQ8" s="614">
        <v>1764469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4899</v>
      </c>
      <c r="S9" s="609"/>
      <c r="T9" s="609"/>
      <c r="U9" s="609"/>
      <c r="V9" s="609"/>
      <c r="W9" s="609"/>
      <c r="X9" s="609"/>
      <c r="Y9" s="610"/>
      <c r="Z9" s="646">
        <v>0</v>
      </c>
      <c r="AA9" s="646"/>
      <c r="AB9" s="646"/>
      <c r="AC9" s="646"/>
      <c r="AD9" s="647">
        <v>4899</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596040</v>
      </c>
      <c r="BH9" s="609"/>
      <c r="BI9" s="609"/>
      <c r="BJ9" s="609"/>
      <c r="BK9" s="609"/>
      <c r="BL9" s="609"/>
      <c r="BM9" s="609"/>
      <c r="BN9" s="610"/>
      <c r="BO9" s="646">
        <v>33.700000000000003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1260270</v>
      </c>
      <c r="CS9" s="609"/>
      <c r="CT9" s="609"/>
      <c r="CU9" s="609"/>
      <c r="CV9" s="609"/>
      <c r="CW9" s="609"/>
      <c r="CX9" s="609"/>
      <c r="CY9" s="610"/>
      <c r="CZ9" s="646">
        <v>9.4</v>
      </c>
      <c r="DA9" s="646"/>
      <c r="DB9" s="646"/>
      <c r="DC9" s="646"/>
      <c r="DD9" s="614">
        <v>82591</v>
      </c>
      <c r="DE9" s="609"/>
      <c r="DF9" s="609"/>
      <c r="DG9" s="609"/>
      <c r="DH9" s="609"/>
      <c r="DI9" s="609"/>
      <c r="DJ9" s="609"/>
      <c r="DK9" s="609"/>
      <c r="DL9" s="609"/>
      <c r="DM9" s="609"/>
      <c r="DN9" s="609"/>
      <c r="DO9" s="609"/>
      <c r="DP9" s="610"/>
      <c r="DQ9" s="614">
        <v>781685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51636</v>
      </c>
      <c r="BH10" s="609"/>
      <c r="BI10" s="609"/>
      <c r="BJ10" s="609"/>
      <c r="BK10" s="609"/>
      <c r="BL10" s="609"/>
      <c r="BM10" s="609"/>
      <c r="BN10" s="610"/>
      <c r="BO10" s="646">
        <v>2.9</v>
      </c>
      <c r="BP10" s="646"/>
      <c r="BQ10" s="646"/>
      <c r="BR10" s="646"/>
      <c r="BS10" s="647">
        <v>8602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13532</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13532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380918</v>
      </c>
      <c r="S11" s="609"/>
      <c r="T11" s="609"/>
      <c r="U11" s="609"/>
      <c r="V11" s="609"/>
      <c r="W11" s="609"/>
      <c r="X11" s="609"/>
      <c r="Y11" s="610"/>
      <c r="Z11" s="611">
        <v>2.8</v>
      </c>
      <c r="AA11" s="612"/>
      <c r="AB11" s="612"/>
      <c r="AC11" s="613"/>
      <c r="AD11" s="614">
        <v>380918</v>
      </c>
      <c r="AE11" s="609"/>
      <c r="AF11" s="609"/>
      <c r="AG11" s="609"/>
      <c r="AH11" s="609"/>
      <c r="AI11" s="609"/>
      <c r="AJ11" s="609"/>
      <c r="AK11" s="610"/>
      <c r="AL11" s="611">
        <v>6.1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81933</v>
      </c>
      <c r="BH11" s="609"/>
      <c r="BI11" s="609"/>
      <c r="BJ11" s="609"/>
      <c r="BK11" s="609"/>
      <c r="BL11" s="609"/>
      <c r="BM11" s="609"/>
      <c r="BN11" s="610"/>
      <c r="BO11" s="646">
        <v>4.5999999999999996</v>
      </c>
      <c r="BP11" s="646"/>
      <c r="BQ11" s="646"/>
      <c r="BR11" s="646"/>
      <c r="BS11" s="647">
        <v>23246</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792082</v>
      </c>
      <c r="CS11" s="609"/>
      <c r="CT11" s="609"/>
      <c r="CU11" s="609"/>
      <c r="CV11" s="609"/>
      <c r="CW11" s="609"/>
      <c r="CX11" s="609"/>
      <c r="CY11" s="610"/>
      <c r="CZ11" s="646">
        <v>5.9</v>
      </c>
      <c r="DA11" s="646"/>
      <c r="DB11" s="646"/>
      <c r="DC11" s="646"/>
      <c r="DD11" s="614">
        <v>151150</v>
      </c>
      <c r="DE11" s="609"/>
      <c r="DF11" s="609"/>
      <c r="DG11" s="609"/>
      <c r="DH11" s="609"/>
      <c r="DI11" s="609"/>
      <c r="DJ11" s="609"/>
      <c r="DK11" s="609"/>
      <c r="DL11" s="609"/>
      <c r="DM11" s="609"/>
      <c r="DN11" s="609"/>
      <c r="DO11" s="609"/>
      <c r="DP11" s="610"/>
      <c r="DQ11" s="614">
        <v>344900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9473</v>
      </c>
      <c r="S12" s="609"/>
      <c r="T12" s="609"/>
      <c r="U12" s="609"/>
      <c r="V12" s="609"/>
      <c r="W12" s="609"/>
      <c r="X12" s="609"/>
      <c r="Y12" s="610"/>
      <c r="Z12" s="646">
        <v>0.1</v>
      </c>
      <c r="AA12" s="646"/>
      <c r="AB12" s="646"/>
      <c r="AC12" s="646"/>
      <c r="AD12" s="647">
        <v>9473</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771917</v>
      </c>
      <c r="BH12" s="609"/>
      <c r="BI12" s="609"/>
      <c r="BJ12" s="609"/>
      <c r="BK12" s="609"/>
      <c r="BL12" s="609"/>
      <c r="BM12" s="609"/>
      <c r="BN12" s="610"/>
      <c r="BO12" s="646">
        <v>43.7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3352839</v>
      </c>
      <c r="CS12" s="609"/>
      <c r="CT12" s="609"/>
      <c r="CU12" s="609"/>
      <c r="CV12" s="609"/>
      <c r="CW12" s="609"/>
      <c r="CX12" s="609"/>
      <c r="CY12" s="610"/>
      <c r="CZ12" s="646">
        <v>25.1</v>
      </c>
      <c r="DA12" s="646"/>
      <c r="DB12" s="646"/>
      <c r="DC12" s="646"/>
      <c r="DD12" s="614">
        <v>193539</v>
      </c>
      <c r="DE12" s="609"/>
      <c r="DF12" s="609"/>
      <c r="DG12" s="609"/>
      <c r="DH12" s="609"/>
      <c r="DI12" s="609"/>
      <c r="DJ12" s="609"/>
      <c r="DK12" s="609"/>
      <c r="DL12" s="609"/>
      <c r="DM12" s="609"/>
      <c r="DN12" s="609"/>
      <c r="DO12" s="609"/>
      <c r="DP12" s="610"/>
      <c r="DQ12" s="614">
        <v>329607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767640</v>
      </c>
      <c r="BH13" s="609"/>
      <c r="BI13" s="609"/>
      <c r="BJ13" s="609"/>
      <c r="BK13" s="609"/>
      <c r="BL13" s="609"/>
      <c r="BM13" s="609"/>
      <c r="BN13" s="610"/>
      <c r="BO13" s="646">
        <v>43.5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888582</v>
      </c>
      <c r="CS13" s="609"/>
      <c r="CT13" s="609"/>
      <c r="CU13" s="609"/>
      <c r="CV13" s="609"/>
      <c r="CW13" s="609"/>
      <c r="CX13" s="609"/>
      <c r="CY13" s="610"/>
      <c r="CZ13" s="646">
        <v>6.7</v>
      </c>
      <c r="DA13" s="646"/>
      <c r="DB13" s="646"/>
      <c r="DC13" s="646"/>
      <c r="DD13" s="614">
        <v>125089</v>
      </c>
      <c r="DE13" s="609"/>
      <c r="DF13" s="609"/>
      <c r="DG13" s="609"/>
      <c r="DH13" s="609"/>
      <c r="DI13" s="609"/>
      <c r="DJ13" s="609"/>
      <c r="DK13" s="609"/>
      <c r="DL13" s="609"/>
      <c r="DM13" s="609"/>
      <c r="DN13" s="609"/>
      <c r="DO13" s="609"/>
      <c r="DP13" s="610"/>
      <c r="DQ13" s="614">
        <v>672875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734</v>
      </c>
      <c r="S14" s="609"/>
      <c r="T14" s="609"/>
      <c r="U14" s="609"/>
      <c r="V14" s="609"/>
      <c r="W14" s="609"/>
      <c r="X14" s="609"/>
      <c r="Y14" s="610"/>
      <c r="Z14" s="646">
        <v>0</v>
      </c>
      <c r="AA14" s="646"/>
      <c r="AB14" s="646"/>
      <c r="AC14" s="646"/>
      <c r="AD14" s="647">
        <v>734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52049</v>
      </c>
      <c r="BH14" s="609"/>
      <c r="BI14" s="609"/>
      <c r="BJ14" s="609"/>
      <c r="BK14" s="609"/>
      <c r="BL14" s="609"/>
      <c r="BM14" s="609"/>
      <c r="BN14" s="610"/>
      <c r="BO14" s="646">
        <v>2.9</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530667</v>
      </c>
      <c r="CS14" s="609"/>
      <c r="CT14" s="609"/>
      <c r="CU14" s="609"/>
      <c r="CV14" s="609"/>
      <c r="CW14" s="609"/>
      <c r="CX14" s="609"/>
      <c r="CY14" s="610"/>
      <c r="CZ14" s="646">
        <v>4</v>
      </c>
      <c r="DA14" s="646"/>
      <c r="DB14" s="646"/>
      <c r="DC14" s="646"/>
      <c r="DD14" s="614">
        <v>77213</v>
      </c>
      <c r="DE14" s="609"/>
      <c r="DF14" s="609"/>
      <c r="DG14" s="609"/>
      <c r="DH14" s="609"/>
      <c r="DI14" s="609"/>
      <c r="DJ14" s="609"/>
      <c r="DK14" s="609"/>
      <c r="DL14" s="609"/>
      <c r="DM14" s="609"/>
      <c r="DN14" s="609"/>
      <c r="DO14" s="609"/>
      <c r="DP14" s="610"/>
      <c r="DQ14" s="614">
        <v>435682</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183104</v>
      </c>
      <c r="BH15" s="609"/>
      <c r="BI15" s="609"/>
      <c r="BJ15" s="609"/>
      <c r="BK15" s="609"/>
      <c r="BL15" s="609"/>
      <c r="BM15" s="609"/>
      <c r="BN15" s="610"/>
      <c r="BO15" s="646">
        <v>10.4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1350078</v>
      </c>
      <c r="CS15" s="609"/>
      <c r="CT15" s="609"/>
      <c r="CU15" s="609"/>
      <c r="CV15" s="609"/>
      <c r="CW15" s="609"/>
      <c r="CX15" s="609"/>
      <c r="CY15" s="610"/>
      <c r="CZ15" s="646">
        <v>10.1</v>
      </c>
      <c r="DA15" s="646"/>
      <c r="DB15" s="646"/>
      <c r="DC15" s="646"/>
      <c r="DD15" s="614">
        <v>350918</v>
      </c>
      <c r="DE15" s="609"/>
      <c r="DF15" s="609"/>
      <c r="DG15" s="609"/>
      <c r="DH15" s="609"/>
      <c r="DI15" s="609"/>
      <c r="DJ15" s="609"/>
      <c r="DK15" s="609"/>
      <c r="DL15" s="609"/>
      <c r="DM15" s="609"/>
      <c r="DN15" s="609"/>
      <c r="DO15" s="609"/>
      <c r="DP15" s="610"/>
      <c r="DQ15" s="614">
        <v>893348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8841</v>
      </c>
      <c r="S16" s="609"/>
      <c r="T16" s="609"/>
      <c r="U16" s="609"/>
      <c r="V16" s="609"/>
      <c r="W16" s="609"/>
      <c r="X16" s="609"/>
      <c r="Y16" s="610"/>
      <c r="Z16" s="646">
        <v>0.1</v>
      </c>
      <c r="AA16" s="646"/>
      <c r="AB16" s="646"/>
      <c r="AC16" s="646"/>
      <c r="AD16" s="647">
        <v>8841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28252</v>
      </c>
      <c r="S17" s="609"/>
      <c r="T17" s="609"/>
      <c r="U17" s="609"/>
      <c r="V17" s="609"/>
      <c r="W17" s="609"/>
      <c r="X17" s="609"/>
      <c r="Y17" s="610"/>
      <c r="Z17" s="646">
        <v>0.2</v>
      </c>
      <c r="AA17" s="646"/>
      <c r="AB17" s="646"/>
      <c r="AC17" s="646"/>
      <c r="AD17" s="647">
        <v>28252</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1075355</v>
      </c>
      <c r="CS17" s="609"/>
      <c r="CT17" s="609"/>
      <c r="CU17" s="609"/>
      <c r="CV17" s="609"/>
      <c r="CW17" s="609"/>
      <c r="CX17" s="609"/>
      <c r="CY17" s="610"/>
      <c r="CZ17" s="646">
        <v>8.1</v>
      </c>
      <c r="DA17" s="646"/>
      <c r="DB17" s="646"/>
      <c r="DC17" s="646"/>
      <c r="DD17" s="614" t="s">
        <v>122</v>
      </c>
      <c r="DE17" s="609"/>
      <c r="DF17" s="609"/>
      <c r="DG17" s="609"/>
      <c r="DH17" s="609"/>
      <c r="DI17" s="609"/>
      <c r="DJ17" s="609"/>
      <c r="DK17" s="609"/>
      <c r="DL17" s="609"/>
      <c r="DM17" s="609"/>
      <c r="DN17" s="609"/>
      <c r="DO17" s="609"/>
      <c r="DP17" s="610"/>
      <c r="DQ17" s="614">
        <v>1023942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9278</v>
      </c>
      <c r="S18" s="609"/>
      <c r="T18" s="609"/>
      <c r="U18" s="609"/>
      <c r="V18" s="609"/>
      <c r="W18" s="609"/>
      <c r="X18" s="609"/>
      <c r="Y18" s="610"/>
      <c r="Z18" s="646">
        <v>0.1</v>
      </c>
      <c r="AA18" s="646"/>
      <c r="AB18" s="646"/>
      <c r="AC18" s="646"/>
      <c r="AD18" s="647">
        <v>9278</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6765</v>
      </c>
      <c r="S19" s="609"/>
      <c r="T19" s="609"/>
      <c r="U19" s="609"/>
      <c r="V19" s="609"/>
      <c r="W19" s="609"/>
      <c r="X19" s="609"/>
      <c r="Y19" s="610"/>
      <c r="Z19" s="646">
        <v>0</v>
      </c>
      <c r="AA19" s="646"/>
      <c r="AB19" s="646"/>
      <c r="AC19" s="646"/>
      <c r="AD19" s="647">
        <v>6765</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6363</v>
      </c>
      <c r="BH19" s="609"/>
      <c r="BI19" s="609"/>
      <c r="BJ19" s="609"/>
      <c r="BK19" s="609"/>
      <c r="BL19" s="609"/>
      <c r="BM19" s="609"/>
      <c r="BN19" s="610"/>
      <c r="BO19" s="646">
        <v>0.4</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2513</v>
      </c>
      <c r="S20" s="609"/>
      <c r="T20" s="609"/>
      <c r="U20" s="609"/>
      <c r="V20" s="609"/>
      <c r="W20" s="609"/>
      <c r="X20" s="609"/>
      <c r="Y20" s="610"/>
      <c r="Z20" s="646">
        <v>0</v>
      </c>
      <c r="AA20" s="646"/>
      <c r="AB20" s="646"/>
      <c r="AC20" s="646"/>
      <c r="AD20" s="647">
        <v>2513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6363</v>
      </c>
      <c r="BH20" s="609"/>
      <c r="BI20" s="609"/>
      <c r="BJ20" s="609"/>
      <c r="BK20" s="609"/>
      <c r="BL20" s="609"/>
      <c r="BM20" s="609"/>
      <c r="BN20" s="610"/>
      <c r="BO20" s="646">
        <v>0.4</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13353343</v>
      </c>
      <c r="CS20" s="609"/>
      <c r="CT20" s="609"/>
      <c r="CU20" s="609"/>
      <c r="CV20" s="609"/>
      <c r="CW20" s="609"/>
      <c r="CX20" s="609"/>
      <c r="CY20" s="610"/>
      <c r="CZ20" s="646">
        <v>100</v>
      </c>
      <c r="DA20" s="646"/>
      <c r="DB20" s="646"/>
      <c r="DC20" s="646"/>
      <c r="DD20" s="614">
        <v>1054330</v>
      </c>
      <c r="DE20" s="609"/>
      <c r="DF20" s="609"/>
      <c r="DG20" s="609"/>
      <c r="DH20" s="609"/>
      <c r="DI20" s="609"/>
      <c r="DJ20" s="609"/>
      <c r="DK20" s="609"/>
      <c r="DL20" s="609"/>
      <c r="DM20" s="609"/>
      <c r="DN20" s="609"/>
      <c r="DO20" s="609"/>
      <c r="DP20" s="610"/>
      <c r="DQ20" s="614">
        <v>7219669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4163069</v>
      </c>
      <c r="S21" s="609"/>
      <c r="T21" s="609"/>
      <c r="U21" s="609"/>
      <c r="V21" s="609"/>
      <c r="W21" s="609"/>
      <c r="X21" s="609"/>
      <c r="Y21" s="610"/>
      <c r="Z21" s="646">
        <v>30.6</v>
      </c>
      <c r="AA21" s="646"/>
      <c r="AB21" s="646"/>
      <c r="AC21" s="646"/>
      <c r="AD21" s="647">
        <v>3910975</v>
      </c>
      <c r="AE21" s="647"/>
      <c r="AF21" s="647"/>
      <c r="AG21" s="647"/>
      <c r="AH21" s="647"/>
      <c r="AI21" s="647"/>
      <c r="AJ21" s="647"/>
      <c r="AK21" s="647"/>
      <c r="AL21" s="611">
        <v>62.7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6363</v>
      </c>
      <c r="BH21" s="609"/>
      <c r="BI21" s="609"/>
      <c r="BJ21" s="609"/>
      <c r="BK21" s="609"/>
      <c r="BL21" s="609"/>
      <c r="BM21" s="609"/>
      <c r="BN21" s="610"/>
      <c r="BO21" s="646">
        <v>0.4</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3910975</v>
      </c>
      <c r="S22" s="609"/>
      <c r="T22" s="609"/>
      <c r="U22" s="609"/>
      <c r="V22" s="609"/>
      <c r="W22" s="609"/>
      <c r="X22" s="609"/>
      <c r="Y22" s="610"/>
      <c r="Z22" s="646">
        <v>28.8</v>
      </c>
      <c r="AA22" s="646"/>
      <c r="AB22" s="646"/>
      <c r="AC22" s="646"/>
      <c r="AD22" s="647">
        <v>3910975</v>
      </c>
      <c r="AE22" s="647"/>
      <c r="AF22" s="647"/>
      <c r="AG22" s="647"/>
      <c r="AH22" s="647"/>
      <c r="AI22" s="647"/>
      <c r="AJ22" s="647"/>
      <c r="AK22" s="647"/>
      <c r="AL22" s="611">
        <v>62.7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252094</v>
      </c>
      <c r="S23" s="609"/>
      <c r="T23" s="609"/>
      <c r="U23" s="609"/>
      <c r="V23" s="609"/>
      <c r="W23" s="609"/>
      <c r="X23" s="609"/>
      <c r="Y23" s="610"/>
      <c r="Z23" s="646">
        <v>1.9</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4637973</v>
      </c>
      <c r="CS24" s="661"/>
      <c r="CT24" s="661"/>
      <c r="CU24" s="661"/>
      <c r="CV24" s="661"/>
      <c r="CW24" s="661"/>
      <c r="CX24" s="661"/>
      <c r="CY24" s="689"/>
      <c r="CZ24" s="690">
        <v>34.700000000000003</v>
      </c>
      <c r="DA24" s="672"/>
      <c r="DB24" s="672"/>
      <c r="DC24" s="692"/>
      <c r="DD24" s="688">
        <v>3728609</v>
      </c>
      <c r="DE24" s="661"/>
      <c r="DF24" s="661"/>
      <c r="DG24" s="661"/>
      <c r="DH24" s="661"/>
      <c r="DI24" s="661"/>
      <c r="DJ24" s="661"/>
      <c r="DK24" s="689"/>
      <c r="DL24" s="688">
        <v>3419368</v>
      </c>
      <c r="DM24" s="661"/>
      <c r="DN24" s="661"/>
      <c r="DO24" s="661"/>
      <c r="DP24" s="661"/>
      <c r="DQ24" s="661"/>
      <c r="DR24" s="661"/>
      <c r="DS24" s="661"/>
      <c r="DT24" s="661"/>
      <c r="DU24" s="661"/>
      <c r="DV24" s="689"/>
      <c r="DW24" s="690">
        <v>54.5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6476444</v>
      </c>
      <c r="S25" s="609"/>
      <c r="T25" s="609"/>
      <c r="U25" s="609"/>
      <c r="V25" s="609"/>
      <c r="W25" s="609"/>
      <c r="X25" s="609"/>
      <c r="Y25" s="610"/>
      <c r="Z25" s="646">
        <v>47.6</v>
      </c>
      <c r="AA25" s="646"/>
      <c r="AB25" s="646"/>
      <c r="AC25" s="646"/>
      <c r="AD25" s="647">
        <v>6224350</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2274035</v>
      </c>
      <c r="CS25" s="621"/>
      <c r="CT25" s="621"/>
      <c r="CU25" s="621"/>
      <c r="CV25" s="621"/>
      <c r="CW25" s="621"/>
      <c r="CX25" s="621"/>
      <c r="CY25" s="622"/>
      <c r="CZ25" s="611">
        <v>17</v>
      </c>
      <c r="DA25" s="623"/>
      <c r="DB25" s="623"/>
      <c r="DC25" s="624"/>
      <c r="DD25" s="614">
        <v>2176208</v>
      </c>
      <c r="DE25" s="621"/>
      <c r="DF25" s="621"/>
      <c r="DG25" s="621"/>
      <c r="DH25" s="621"/>
      <c r="DI25" s="621"/>
      <c r="DJ25" s="621"/>
      <c r="DK25" s="622"/>
      <c r="DL25" s="614">
        <v>2167123</v>
      </c>
      <c r="DM25" s="621"/>
      <c r="DN25" s="621"/>
      <c r="DO25" s="621"/>
      <c r="DP25" s="621"/>
      <c r="DQ25" s="621"/>
      <c r="DR25" s="621"/>
      <c r="DS25" s="621"/>
      <c r="DT25" s="621"/>
      <c r="DU25" s="621"/>
      <c r="DV25" s="622"/>
      <c r="DW25" s="611">
        <v>34.6</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1118</v>
      </c>
      <c r="S26" s="609"/>
      <c r="T26" s="609"/>
      <c r="U26" s="609"/>
      <c r="V26" s="609"/>
      <c r="W26" s="609"/>
      <c r="X26" s="609"/>
      <c r="Y26" s="610"/>
      <c r="Z26" s="646">
        <v>0</v>
      </c>
      <c r="AA26" s="646"/>
      <c r="AB26" s="646"/>
      <c r="AC26" s="646"/>
      <c r="AD26" s="647">
        <v>1118</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1609694</v>
      </c>
      <c r="CS26" s="609"/>
      <c r="CT26" s="609"/>
      <c r="CU26" s="609"/>
      <c r="CV26" s="609"/>
      <c r="CW26" s="609"/>
      <c r="CX26" s="609"/>
      <c r="CY26" s="610"/>
      <c r="CZ26" s="611">
        <v>12.1</v>
      </c>
      <c r="DA26" s="623"/>
      <c r="DB26" s="623"/>
      <c r="DC26" s="624"/>
      <c r="DD26" s="614">
        <v>1540447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81763</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1766586</v>
      </c>
      <c r="BH27" s="609"/>
      <c r="BI27" s="609"/>
      <c r="BJ27" s="609"/>
      <c r="BK27" s="609"/>
      <c r="BL27" s="609"/>
      <c r="BM27" s="609"/>
      <c r="BN27" s="610"/>
      <c r="BO27" s="646">
        <v>100</v>
      </c>
      <c r="BP27" s="646"/>
      <c r="BQ27" s="646"/>
      <c r="BR27" s="646"/>
      <c r="BS27" s="647">
        <v>31848</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1288583</v>
      </c>
      <c r="CS27" s="621"/>
      <c r="CT27" s="621"/>
      <c r="CU27" s="621"/>
      <c r="CV27" s="621"/>
      <c r="CW27" s="621"/>
      <c r="CX27" s="621"/>
      <c r="CY27" s="622"/>
      <c r="CZ27" s="611">
        <v>9.6</v>
      </c>
      <c r="DA27" s="623"/>
      <c r="DB27" s="623"/>
      <c r="DC27" s="624"/>
      <c r="DD27" s="614">
        <v>528459</v>
      </c>
      <c r="DE27" s="621"/>
      <c r="DF27" s="621"/>
      <c r="DG27" s="621"/>
      <c r="DH27" s="621"/>
      <c r="DI27" s="621"/>
      <c r="DJ27" s="621"/>
      <c r="DK27" s="622"/>
      <c r="DL27" s="614">
        <v>228303</v>
      </c>
      <c r="DM27" s="621"/>
      <c r="DN27" s="621"/>
      <c r="DO27" s="621"/>
      <c r="DP27" s="621"/>
      <c r="DQ27" s="621"/>
      <c r="DR27" s="621"/>
      <c r="DS27" s="621"/>
      <c r="DT27" s="621"/>
      <c r="DU27" s="621"/>
      <c r="DV27" s="622"/>
      <c r="DW27" s="611">
        <v>3.6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203460</v>
      </c>
      <c r="S28" s="609"/>
      <c r="T28" s="609"/>
      <c r="U28" s="609"/>
      <c r="V28" s="609"/>
      <c r="W28" s="609"/>
      <c r="X28" s="609"/>
      <c r="Y28" s="610"/>
      <c r="Z28" s="646">
        <v>1.5</v>
      </c>
      <c r="AA28" s="646"/>
      <c r="AB28" s="646"/>
      <c r="AC28" s="646"/>
      <c r="AD28" s="647">
        <v>80</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1075355</v>
      </c>
      <c r="CS28" s="609"/>
      <c r="CT28" s="609"/>
      <c r="CU28" s="609"/>
      <c r="CV28" s="609"/>
      <c r="CW28" s="609"/>
      <c r="CX28" s="609"/>
      <c r="CY28" s="610"/>
      <c r="CZ28" s="611">
        <v>8.1</v>
      </c>
      <c r="DA28" s="623"/>
      <c r="DB28" s="623"/>
      <c r="DC28" s="624"/>
      <c r="DD28" s="614">
        <v>1023942</v>
      </c>
      <c r="DE28" s="609"/>
      <c r="DF28" s="609"/>
      <c r="DG28" s="609"/>
      <c r="DH28" s="609"/>
      <c r="DI28" s="609"/>
      <c r="DJ28" s="609"/>
      <c r="DK28" s="610"/>
      <c r="DL28" s="614">
        <v>1023942</v>
      </c>
      <c r="DM28" s="609"/>
      <c r="DN28" s="609"/>
      <c r="DO28" s="609"/>
      <c r="DP28" s="609"/>
      <c r="DQ28" s="609"/>
      <c r="DR28" s="609"/>
      <c r="DS28" s="609"/>
      <c r="DT28" s="609"/>
      <c r="DU28" s="609"/>
      <c r="DV28" s="610"/>
      <c r="DW28" s="611">
        <v>16.3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198937</v>
      </c>
      <c r="S29" s="609"/>
      <c r="T29" s="609"/>
      <c r="U29" s="609"/>
      <c r="V29" s="609"/>
      <c r="W29" s="609"/>
      <c r="X29" s="609"/>
      <c r="Y29" s="610"/>
      <c r="Z29" s="646">
        <v>1.5</v>
      </c>
      <c r="AA29" s="646"/>
      <c r="AB29" s="646"/>
      <c r="AC29" s="646"/>
      <c r="AD29" s="647">
        <v>146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1075355</v>
      </c>
      <c r="CS29" s="621"/>
      <c r="CT29" s="621"/>
      <c r="CU29" s="621"/>
      <c r="CV29" s="621"/>
      <c r="CW29" s="621"/>
      <c r="CX29" s="621"/>
      <c r="CY29" s="622"/>
      <c r="CZ29" s="611">
        <v>8.1</v>
      </c>
      <c r="DA29" s="623"/>
      <c r="DB29" s="623"/>
      <c r="DC29" s="624"/>
      <c r="DD29" s="614">
        <v>1023942</v>
      </c>
      <c r="DE29" s="621"/>
      <c r="DF29" s="621"/>
      <c r="DG29" s="621"/>
      <c r="DH29" s="621"/>
      <c r="DI29" s="621"/>
      <c r="DJ29" s="621"/>
      <c r="DK29" s="622"/>
      <c r="DL29" s="614">
        <v>1023942</v>
      </c>
      <c r="DM29" s="621"/>
      <c r="DN29" s="621"/>
      <c r="DO29" s="621"/>
      <c r="DP29" s="621"/>
      <c r="DQ29" s="621"/>
      <c r="DR29" s="621"/>
      <c r="DS29" s="621"/>
      <c r="DT29" s="621"/>
      <c r="DU29" s="621"/>
      <c r="DV29" s="622"/>
      <c r="DW29" s="611">
        <v>16.3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1022237</v>
      </c>
      <c r="S30" s="609"/>
      <c r="T30" s="609"/>
      <c r="U30" s="609"/>
      <c r="V30" s="609"/>
      <c r="W30" s="609"/>
      <c r="X30" s="609"/>
      <c r="Y30" s="610"/>
      <c r="Z30" s="646">
        <v>7.5</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1038698</v>
      </c>
      <c r="CS30" s="609"/>
      <c r="CT30" s="609"/>
      <c r="CU30" s="609"/>
      <c r="CV30" s="609"/>
      <c r="CW30" s="609"/>
      <c r="CX30" s="609"/>
      <c r="CY30" s="610"/>
      <c r="CZ30" s="611">
        <v>7.8</v>
      </c>
      <c r="DA30" s="623"/>
      <c r="DB30" s="623"/>
      <c r="DC30" s="624"/>
      <c r="DD30" s="614">
        <v>990342</v>
      </c>
      <c r="DE30" s="609"/>
      <c r="DF30" s="609"/>
      <c r="DG30" s="609"/>
      <c r="DH30" s="609"/>
      <c r="DI30" s="609"/>
      <c r="DJ30" s="609"/>
      <c r="DK30" s="610"/>
      <c r="DL30" s="614">
        <v>990342</v>
      </c>
      <c r="DM30" s="609"/>
      <c r="DN30" s="609"/>
      <c r="DO30" s="609"/>
      <c r="DP30" s="609"/>
      <c r="DQ30" s="609"/>
      <c r="DR30" s="609"/>
      <c r="DS30" s="609"/>
      <c r="DT30" s="609"/>
      <c r="DU30" s="609"/>
      <c r="DV30" s="610"/>
      <c r="DW30" s="611">
        <v>15.8</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97.7</v>
      </c>
      <c r="BH31" s="671"/>
      <c r="BI31" s="671"/>
      <c r="BJ31" s="671"/>
      <c r="BK31" s="671"/>
      <c r="BL31" s="671"/>
      <c r="BM31" s="672">
        <v>90.2</v>
      </c>
      <c r="BN31" s="671"/>
      <c r="BO31" s="671"/>
      <c r="BP31" s="671"/>
      <c r="BQ31" s="673"/>
      <c r="BR31" s="670">
        <v>97.4</v>
      </c>
      <c r="BS31" s="671"/>
      <c r="BT31" s="671"/>
      <c r="BU31" s="671"/>
      <c r="BV31" s="671"/>
      <c r="BW31" s="671"/>
      <c r="BX31" s="672">
        <v>89.8</v>
      </c>
      <c r="BY31" s="671"/>
      <c r="BZ31" s="671"/>
      <c r="CA31" s="671"/>
      <c r="CB31" s="673"/>
      <c r="CD31" s="629"/>
      <c r="CE31" s="630"/>
      <c r="CF31" s="605" t="s">
        <v>300</v>
      </c>
      <c r="CG31" s="606"/>
      <c r="CH31" s="606"/>
      <c r="CI31" s="606"/>
      <c r="CJ31" s="606"/>
      <c r="CK31" s="606"/>
      <c r="CL31" s="606"/>
      <c r="CM31" s="606"/>
      <c r="CN31" s="606"/>
      <c r="CO31" s="606"/>
      <c r="CP31" s="606"/>
      <c r="CQ31" s="607"/>
      <c r="CR31" s="608">
        <v>36657</v>
      </c>
      <c r="CS31" s="621"/>
      <c r="CT31" s="621"/>
      <c r="CU31" s="621"/>
      <c r="CV31" s="621"/>
      <c r="CW31" s="621"/>
      <c r="CX31" s="621"/>
      <c r="CY31" s="622"/>
      <c r="CZ31" s="611">
        <v>0.3</v>
      </c>
      <c r="DA31" s="623"/>
      <c r="DB31" s="623"/>
      <c r="DC31" s="624"/>
      <c r="DD31" s="614">
        <v>33600</v>
      </c>
      <c r="DE31" s="621"/>
      <c r="DF31" s="621"/>
      <c r="DG31" s="621"/>
      <c r="DH31" s="621"/>
      <c r="DI31" s="621"/>
      <c r="DJ31" s="621"/>
      <c r="DK31" s="622"/>
      <c r="DL31" s="614">
        <v>33600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705463</v>
      </c>
      <c r="S32" s="609"/>
      <c r="T32" s="609"/>
      <c r="U32" s="609"/>
      <c r="V32" s="609"/>
      <c r="W32" s="609"/>
      <c r="X32" s="609"/>
      <c r="Y32" s="610"/>
      <c r="Z32" s="646">
        <v>5.2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98.2</v>
      </c>
      <c r="BH32" s="621"/>
      <c r="BI32" s="621"/>
      <c r="BJ32" s="621"/>
      <c r="BK32" s="621"/>
      <c r="BL32" s="621"/>
      <c r="BM32" s="612">
        <v>93.3</v>
      </c>
      <c r="BN32" s="621"/>
      <c r="BO32" s="621"/>
      <c r="BP32" s="621"/>
      <c r="BQ32" s="644"/>
      <c r="BR32" s="679">
        <v>97.5</v>
      </c>
      <c r="BS32" s="621"/>
      <c r="BT32" s="621"/>
      <c r="BU32" s="621"/>
      <c r="BV32" s="621"/>
      <c r="BW32" s="621"/>
      <c r="BX32" s="612">
        <v>91.9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37186</v>
      </c>
      <c r="S33" s="609"/>
      <c r="T33" s="609"/>
      <c r="U33" s="609"/>
      <c r="V33" s="609"/>
      <c r="W33" s="609"/>
      <c r="X33" s="609"/>
      <c r="Y33" s="610"/>
      <c r="Z33" s="646">
        <v>0.3</v>
      </c>
      <c r="AA33" s="646"/>
      <c r="AB33" s="646"/>
      <c r="AC33" s="646"/>
      <c r="AD33" s="647">
        <v>15141</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96.6</v>
      </c>
      <c r="BH33" s="593"/>
      <c r="BI33" s="593"/>
      <c r="BJ33" s="593"/>
      <c r="BK33" s="593"/>
      <c r="BL33" s="593"/>
      <c r="BM33" s="639">
        <v>85.3</v>
      </c>
      <c r="BN33" s="593"/>
      <c r="BO33" s="593"/>
      <c r="BP33" s="593"/>
      <c r="BQ33" s="656"/>
      <c r="BR33" s="669">
        <v>96.7</v>
      </c>
      <c r="BS33" s="593"/>
      <c r="BT33" s="593"/>
      <c r="BU33" s="593"/>
      <c r="BV33" s="593"/>
      <c r="BW33" s="593"/>
      <c r="BX33" s="639">
        <v>85.7</v>
      </c>
      <c r="BY33" s="593"/>
      <c r="BZ33" s="593"/>
      <c r="CA33" s="593"/>
      <c r="CB33" s="656"/>
      <c r="CD33" s="605" t="s">
        <v>307</v>
      </c>
      <c r="CE33" s="606"/>
      <c r="CF33" s="606"/>
      <c r="CG33" s="606"/>
      <c r="CH33" s="606"/>
      <c r="CI33" s="606"/>
      <c r="CJ33" s="606"/>
      <c r="CK33" s="606"/>
      <c r="CL33" s="606"/>
      <c r="CM33" s="606"/>
      <c r="CN33" s="606"/>
      <c r="CO33" s="606"/>
      <c r="CP33" s="606"/>
      <c r="CQ33" s="607"/>
      <c r="CR33" s="608">
        <v>7661040</v>
      </c>
      <c r="CS33" s="621"/>
      <c r="CT33" s="621"/>
      <c r="CU33" s="621"/>
      <c r="CV33" s="621"/>
      <c r="CW33" s="621"/>
      <c r="CX33" s="621"/>
      <c r="CY33" s="622"/>
      <c r="CZ33" s="611">
        <v>57.4</v>
      </c>
      <c r="DA33" s="623"/>
      <c r="DB33" s="623"/>
      <c r="DC33" s="624"/>
      <c r="DD33" s="614">
        <v>3304183</v>
      </c>
      <c r="DE33" s="621"/>
      <c r="DF33" s="621"/>
      <c r="DG33" s="621"/>
      <c r="DH33" s="621"/>
      <c r="DI33" s="621"/>
      <c r="DJ33" s="621"/>
      <c r="DK33" s="622"/>
      <c r="DL33" s="614">
        <v>2340661</v>
      </c>
      <c r="DM33" s="621"/>
      <c r="DN33" s="621"/>
      <c r="DO33" s="621"/>
      <c r="DP33" s="621"/>
      <c r="DQ33" s="621"/>
      <c r="DR33" s="621"/>
      <c r="DS33" s="621"/>
      <c r="DT33" s="621"/>
      <c r="DU33" s="621"/>
      <c r="DV33" s="622"/>
      <c r="DW33" s="611">
        <v>37.299999999999997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2723718</v>
      </c>
      <c r="S34" s="609"/>
      <c r="T34" s="609"/>
      <c r="U34" s="609"/>
      <c r="V34" s="609"/>
      <c r="W34" s="609"/>
      <c r="X34" s="609"/>
      <c r="Y34" s="610"/>
      <c r="Z34" s="646">
        <v>20</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3586893</v>
      </c>
      <c r="CS34" s="609"/>
      <c r="CT34" s="609"/>
      <c r="CU34" s="609"/>
      <c r="CV34" s="609"/>
      <c r="CW34" s="609"/>
      <c r="CX34" s="609"/>
      <c r="CY34" s="610"/>
      <c r="CZ34" s="611">
        <v>26.9</v>
      </c>
      <c r="DA34" s="623"/>
      <c r="DB34" s="623"/>
      <c r="DC34" s="624"/>
      <c r="DD34" s="614">
        <v>1253210</v>
      </c>
      <c r="DE34" s="609"/>
      <c r="DF34" s="609"/>
      <c r="DG34" s="609"/>
      <c r="DH34" s="609"/>
      <c r="DI34" s="609"/>
      <c r="DJ34" s="609"/>
      <c r="DK34" s="610"/>
      <c r="DL34" s="614">
        <v>923943</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1072863</v>
      </c>
      <c r="S35" s="609"/>
      <c r="T35" s="609"/>
      <c r="U35" s="609"/>
      <c r="V35" s="609"/>
      <c r="W35" s="609"/>
      <c r="X35" s="609"/>
      <c r="Y35" s="610"/>
      <c r="Z35" s="646">
        <v>7.9</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241333</v>
      </c>
      <c r="CS35" s="621"/>
      <c r="CT35" s="621"/>
      <c r="CU35" s="621"/>
      <c r="CV35" s="621"/>
      <c r="CW35" s="621"/>
      <c r="CX35" s="621"/>
      <c r="CY35" s="622"/>
      <c r="CZ35" s="611">
        <v>1.8</v>
      </c>
      <c r="DA35" s="623"/>
      <c r="DB35" s="623"/>
      <c r="DC35" s="624"/>
      <c r="DD35" s="614">
        <v>181249</v>
      </c>
      <c r="DE35" s="621"/>
      <c r="DF35" s="621"/>
      <c r="DG35" s="621"/>
      <c r="DH35" s="621"/>
      <c r="DI35" s="621"/>
      <c r="DJ35" s="621"/>
      <c r="DK35" s="622"/>
      <c r="DL35" s="614">
        <v>123304</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289147</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1658817</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10573</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1389946</v>
      </c>
      <c r="CS36" s="609"/>
      <c r="CT36" s="609"/>
      <c r="CU36" s="609"/>
      <c r="CV36" s="609"/>
      <c r="CW36" s="609"/>
      <c r="CX36" s="609"/>
      <c r="CY36" s="610"/>
      <c r="CZ36" s="611">
        <v>10.4</v>
      </c>
      <c r="DA36" s="623"/>
      <c r="DB36" s="623"/>
      <c r="DC36" s="624"/>
      <c r="DD36" s="614">
        <v>814490</v>
      </c>
      <c r="DE36" s="609"/>
      <c r="DF36" s="609"/>
      <c r="DG36" s="609"/>
      <c r="DH36" s="609"/>
      <c r="DI36" s="609"/>
      <c r="DJ36" s="609"/>
      <c r="DK36" s="610"/>
      <c r="DL36" s="614">
        <v>465503</v>
      </c>
      <c r="DM36" s="609"/>
      <c r="DN36" s="609"/>
      <c r="DO36" s="609"/>
      <c r="DP36" s="609"/>
      <c r="DQ36" s="609"/>
      <c r="DR36" s="609"/>
      <c r="DS36" s="609"/>
      <c r="DT36" s="609"/>
      <c r="DU36" s="609"/>
      <c r="DV36" s="610"/>
      <c r="DW36" s="611">
        <v>7.4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166165</v>
      </c>
      <c r="S37" s="609"/>
      <c r="T37" s="609"/>
      <c r="U37" s="609"/>
      <c r="V37" s="609"/>
      <c r="W37" s="609"/>
      <c r="X37" s="609"/>
      <c r="Y37" s="610"/>
      <c r="Z37" s="646">
        <v>1.2</v>
      </c>
      <c r="AA37" s="646"/>
      <c r="AB37" s="646"/>
      <c r="AC37" s="646"/>
      <c r="AD37" s="647">
        <v>8</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386920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-10977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175335</v>
      </c>
      <c r="CS37" s="621"/>
      <c r="CT37" s="621"/>
      <c r="CU37" s="621"/>
      <c r="CV37" s="621"/>
      <c r="CW37" s="621"/>
      <c r="CX37" s="621"/>
      <c r="CY37" s="622"/>
      <c r="CZ37" s="611">
        <v>1.3</v>
      </c>
      <c r="DA37" s="623"/>
      <c r="DB37" s="623"/>
      <c r="DC37" s="624"/>
      <c r="DD37" s="614">
        <v>69735</v>
      </c>
      <c r="DE37" s="621"/>
      <c r="DF37" s="621"/>
      <c r="DG37" s="621"/>
      <c r="DH37" s="621"/>
      <c r="DI37" s="621"/>
      <c r="DJ37" s="621"/>
      <c r="DK37" s="622"/>
      <c r="DL37" s="614">
        <v>51109</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624093</v>
      </c>
      <c r="S38" s="609"/>
      <c r="T38" s="609"/>
      <c r="U38" s="609"/>
      <c r="V38" s="609"/>
      <c r="W38" s="609"/>
      <c r="X38" s="609"/>
      <c r="Y38" s="610"/>
      <c r="Z38" s="646">
        <v>4.5999999999999996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363577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2377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905778</v>
      </c>
      <c r="CS38" s="609"/>
      <c r="CT38" s="609"/>
      <c r="CU38" s="609"/>
      <c r="CV38" s="609"/>
      <c r="CW38" s="609"/>
      <c r="CX38" s="609"/>
      <c r="CY38" s="610"/>
      <c r="CZ38" s="611">
        <v>6.8</v>
      </c>
      <c r="DA38" s="623"/>
      <c r="DB38" s="623"/>
      <c r="DC38" s="624"/>
      <c r="DD38" s="614">
        <v>727588</v>
      </c>
      <c r="DE38" s="609"/>
      <c r="DF38" s="609"/>
      <c r="DG38" s="609"/>
      <c r="DH38" s="609"/>
      <c r="DI38" s="609"/>
      <c r="DJ38" s="609"/>
      <c r="DK38" s="610"/>
      <c r="DL38" s="614">
        <v>645722</v>
      </c>
      <c r="DM38" s="609"/>
      <c r="DN38" s="609"/>
      <c r="DO38" s="609"/>
      <c r="DP38" s="609"/>
      <c r="DQ38" s="609"/>
      <c r="DR38" s="609"/>
      <c r="DS38" s="609"/>
      <c r="DT38" s="609"/>
      <c r="DU38" s="609"/>
      <c r="DV38" s="610"/>
      <c r="DW38" s="611">
        <v>10.3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91508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3884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1312339</v>
      </c>
      <c r="CS39" s="621"/>
      <c r="CT39" s="621"/>
      <c r="CU39" s="621"/>
      <c r="CV39" s="621"/>
      <c r="CW39" s="621"/>
      <c r="CX39" s="621"/>
      <c r="CY39" s="622"/>
      <c r="CZ39" s="611">
        <v>9.8000000000000007</v>
      </c>
      <c r="DA39" s="623"/>
      <c r="DB39" s="623"/>
      <c r="DC39" s="624"/>
      <c r="DD39" s="614">
        <v>102895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28493</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2542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224751</v>
      </c>
      <c r="CS40" s="609"/>
      <c r="CT40" s="609"/>
      <c r="CU40" s="609"/>
      <c r="CV40" s="609"/>
      <c r="CW40" s="609"/>
      <c r="CX40" s="609"/>
      <c r="CY40" s="610"/>
      <c r="CZ40" s="611">
        <v>1.7</v>
      </c>
      <c r="DA40" s="623"/>
      <c r="DB40" s="623"/>
      <c r="DC40" s="624"/>
      <c r="DD40" s="614">
        <v>224751</v>
      </c>
      <c r="DE40" s="609"/>
      <c r="DF40" s="609"/>
      <c r="DG40" s="609"/>
      <c r="DH40" s="609"/>
      <c r="DI40" s="609"/>
      <c r="DJ40" s="609"/>
      <c r="DK40" s="610"/>
      <c r="DL40" s="614">
        <v>182189</v>
      </c>
      <c r="DM40" s="609"/>
      <c r="DN40" s="609"/>
      <c r="DO40" s="609"/>
      <c r="DP40" s="609"/>
      <c r="DQ40" s="609"/>
      <c r="DR40" s="609"/>
      <c r="DS40" s="609"/>
      <c r="DT40" s="609"/>
      <c r="DU40" s="609"/>
      <c r="DV40" s="610"/>
      <c r="DW40" s="611">
        <v>2.9</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13602594</v>
      </c>
      <c r="S41" s="633"/>
      <c r="T41" s="633"/>
      <c r="U41" s="633"/>
      <c r="V41" s="633"/>
      <c r="W41" s="633"/>
      <c r="X41" s="633"/>
      <c r="Y41" s="636"/>
      <c r="Z41" s="637">
        <v>100</v>
      </c>
      <c r="AA41" s="637"/>
      <c r="AB41" s="637"/>
      <c r="AC41" s="637"/>
      <c r="AD41" s="638">
        <v>6240843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195009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619261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1054330</v>
      </c>
      <c r="CS42" s="621"/>
      <c r="CT42" s="621"/>
      <c r="CU42" s="621"/>
      <c r="CV42" s="621"/>
      <c r="CW42" s="621"/>
      <c r="CX42" s="621"/>
      <c r="CY42" s="622"/>
      <c r="CZ42" s="611">
        <v>7.9</v>
      </c>
      <c r="DA42" s="623"/>
      <c r="DB42" s="623"/>
      <c r="DC42" s="624"/>
      <c r="DD42" s="614">
        <v>186877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41538</v>
      </c>
      <c r="CS43" s="621"/>
      <c r="CT43" s="621"/>
      <c r="CU43" s="621"/>
      <c r="CV43" s="621"/>
      <c r="CW43" s="621"/>
      <c r="CX43" s="621"/>
      <c r="CY43" s="622"/>
      <c r="CZ43" s="611">
        <v>0.3</v>
      </c>
      <c r="DA43" s="623"/>
      <c r="DB43" s="623"/>
      <c r="DC43" s="624"/>
      <c r="DD43" s="614">
        <v>41538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1054330</v>
      </c>
      <c r="CS44" s="609"/>
      <c r="CT44" s="609"/>
      <c r="CU44" s="609"/>
      <c r="CV44" s="609"/>
      <c r="CW44" s="609"/>
      <c r="CX44" s="609"/>
      <c r="CY44" s="610"/>
      <c r="CZ44" s="611">
        <v>7.9</v>
      </c>
      <c r="DA44" s="612"/>
      <c r="DB44" s="612"/>
      <c r="DC44" s="613"/>
      <c r="DD44" s="614">
        <v>186877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393622</v>
      </c>
      <c r="CS45" s="621"/>
      <c r="CT45" s="621"/>
      <c r="CU45" s="621"/>
      <c r="CV45" s="621"/>
      <c r="CW45" s="621"/>
      <c r="CX45" s="621"/>
      <c r="CY45" s="622"/>
      <c r="CZ45" s="611">
        <v>2.9</v>
      </c>
      <c r="DA45" s="623"/>
      <c r="DB45" s="623"/>
      <c r="DC45" s="624"/>
      <c r="DD45" s="614">
        <v>6141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640611</v>
      </c>
      <c r="CS46" s="609"/>
      <c r="CT46" s="609"/>
      <c r="CU46" s="609"/>
      <c r="CV46" s="609"/>
      <c r="CW46" s="609"/>
      <c r="CX46" s="609"/>
      <c r="CY46" s="610"/>
      <c r="CZ46" s="611">
        <v>4.8</v>
      </c>
      <c r="DA46" s="612"/>
      <c r="DB46" s="612"/>
      <c r="DC46" s="613"/>
      <c r="DD46" s="614">
        <v>178639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9"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13353343</v>
      </c>
      <c r="CS49" s="593"/>
      <c r="CT49" s="593"/>
      <c r="CU49" s="593"/>
      <c r="CV49" s="593"/>
      <c r="CW49" s="593"/>
      <c r="CX49" s="593"/>
      <c r="CY49" s="594"/>
      <c r="CZ49" s="595">
        <v>100</v>
      </c>
      <c r="DA49" s="596"/>
      <c r="DB49" s="596"/>
      <c r="DC49" s="597"/>
      <c r="DD49" s="598">
        <v>7219669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FEjNnW9m51JmdoXZLH51VXZdC1d2qhDLw1KvZhphUxDRzAKYDCiYVlP6CJzHMkDcLVT3pbSAV4S+RjbRwpV5w==" saltValue="vxuwWDfrPZfWz4e5t87G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9"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3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3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3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3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35" customHeight="1" thickTop="1" x14ac:dyDescent="0.15">
      <c r="A7" s="231">
        <v>1</v>
      </c>
      <c r="B7" s="1034" t="s">
        <v>374</v>
      </c>
      <c r="C7" s="1035"/>
      <c r="D7" s="1035"/>
      <c r="E7" s="1035"/>
      <c r="F7" s="1035"/>
      <c r="G7" s="1035"/>
      <c r="H7" s="1035"/>
      <c r="I7" s="1035"/>
      <c r="J7" s="1035"/>
      <c r="K7" s="1035"/>
      <c r="L7" s="1035"/>
      <c r="M7" s="1035"/>
      <c r="N7" s="1035"/>
      <c r="O7" s="1035"/>
      <c r="P7" s="1036"/>
      <c r="Q7" s="1089">
        <v>13524</v>
      </c>
      <c r="R7" s="1090"/>
      <c r="S7" s="1090"/>
      <c r="T7" s="1090"/>
      <c r="U7" s="1090"/>
      <c r="V7" s="1090">
        <v>13275</v>
      </c>
      <c r="W7" s="1090"/>
      <c r="X7" s="1090"/>
      <c r="Y7" s="1090"/>
      <c r="Z7" s="1090"/>
      <c r="AA7" s="1090">
        <v>249</v>
      </c>
      <c r="AB7" s="1090"/>
      <c r="AC7" s="1090"/>
      <c r="AD7" s="1090"/>
      <c r="AE7" s="1091"/>
      <c r="AF7" s="1092">
        <v>124</v>
      </c>
      <c r="AG7" s="1093"/>
      <c r="AH7" s="1093"/>
      <c r="AI7" s="1093"/>
      <c r="AJ7" s="1094"/>
      <c r="AK7" s="1095">
        <v>1073</v>
      </c>
      <c r="AL7" s="1096"/>
      <c r="AM7" s="1096"/>
      <c r="AN7" s="1096"/>
      <c r="AO7" s="1096"/>
      <c r="AP7" s="1096">
        <v>9161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35" customHeight="1" x14ac:dyDescent="0.15">
      <c r="A8" s="233">
        <v>2</v>
      </c>
      <c r="B8" s="1017" t="s">
        <v>375</v>
      </c>
      <c r="C8" s="1018"/>
      <c r="D8" s="1018"/>
      <c r="E8" s="1018"/>
      <c r="F8" s="1018"/>
      <c r="G8" s="1018"/>
      <c r="H8" s="1018"/>
      <c r="I8" s="1018"/>
      <c r="J8" s="1018"/>
      <c r="K8" s="1018"/>
      <c r="L8" s="1018"/>
      <c r="M8" s="1018"/>
      <c r="N8" s="1018"/>
      <c r="O8" s="1018"/>
      <c r="P8" s="1019"/>
      <c r="Q8" s="1025">
        <v>97</v>
      </c>
      <c r="R8" s="1026"/>
      <c r="S8" s="1026"/>
      <c r="T8" s="1026"/>
      <c r="U8" s="1026"/>
      <c r="V8" s="1026">
        <v>97</v>
      </c>
      <c r="W8" s="1026"/>
      <c r="X8" s="1026"/>
      <c r="Y8" s="1026"/>
      <c r="Z8" s="1026"/>
      <c r="AA8" s="1026">
        <v>0</v>
      </c>
      <c r="AB8" s="1026"/>
      <c r="AC8" s="1026"/>
      <c r="AD8" s="1026"/>
      <c r="AE8" s="1027"/>
      <c r="AF8" s="1022">
        <v>0</v>
      </c>
      <c r="AG8" s="1023"/>
      <c r="AH8" s="1023"/>
      <c r="AI8" s="1023"/>
      <c r="AJ8" s="1024"/>
      <c r="AK8" s="1067">
        <v>19</v>
      </c>
      <c r="AL8" s="1068"/>
      <c r="AM8" s="1068"/>
      <c r="AN8" s="1068"/>
      <c r="AO8" s="1068"/>
      <c r="AP8" s="1068" t="s">
        <v>553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3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3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3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3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3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3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3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3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3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3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3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3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3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3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35" customHeight="1" thickBot="1" x14ac:dyDescent="0.2">
      <c r="A23" s="235" t="s">
        <v>377</v>
      </c>
      <c r="B23" s="924" t="s">
        <v>378</v>
      </c>
      <c r="C23" s="925"/>
      <c r="D23" s="925"/>
      <c r="E23" s="925"/>
      <c r="F23" s="925"/>
      <c r="G23" s="925"/>
      <c r="H23" s="925"/>
      <c r="I23" s="925"/>
      <c r="J23" s="925"/>
      <c r="K23" s="925"/>
      <c r="L23" s="925"/>
      <c r="M23" s="925"/>
      <c r="N23" s="925"/>
      <c r="O23" s="925"/>
      <c r="P23" s="935"/>
      <c r="Q23" s="1054">
        <v>13603</v>
      </c>
      <c r="R23" s="1048"/>
      <c r="S23" s="1048"/>
      <c r="T23" s="1048"/>
      <c r="U23" s="1048"/>
      <c r="V23" s="1048">
        <v>13353</v>
      </c>
      <c r="W23" s="1048"/>
      <c r="X23" s="1048"/>
      <c r="Y23" s="1048"/>
      <c r="Z23" s="1048"/>
      <c r="AA23" s="1048">
        <v>249</v>
      </c>
      <c r="AB23" s="1048"/>
      <c r="AC23" s="1048"/>
      <c r="AD23" s="1048"/>
      <c r="AE23" s="1055"/>
      <c r="AF23" s="1056">
        <v>124</v>
      </c>
      <c r="AG23" s="1048"/>
      <c r="AH23" s="1048"/>
      <c r="AI23" s="1048"/>
      <c r="AJ23" s="1057"/>
      <c r="AK23" s="1058"/>
      <c r="AL23" s="1059"/>
      <c r="AM23" s="1059"/>
      <c r="AN23" s="1059"/>
      <c r="AO23" s="1059"/>
      <c r="AP23" s="1048">
        <v>9161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3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3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3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3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3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2288</v>
      </c>
      <c r="R28" s="1038"/>
      <c r="S28" s="1038"/>
      <c r="T28" s="1038"/>
      <c r="U28" s="1038"/>
      <c r="V28" s="1038">
        <v>2277</v>
      </c>
      <c r="W28" s="1038"/>
      <c r="X28" s="1038"/>
      <c r="Y28" s="1038"/>
      <c r="Z28" s="1038"/>
      <c r="AA28" s="1038">
        <v>11</v>
      </c>
      <c r="AB28" s="1038"/>
      <c r="AC28" s="1038"/>
      <c r="AD28" s="1038"/>
      <c r="AE28" s="1039"/>
      <c r="AF28" s="1040">
        <v>11</v>
      </c>
      <c r="AG28" s="1038"/>
      <c r="AH28" s="1038"/>
      <c r="AI28" s="1038"/>
      <c r="AJ28" s="1041"/>
      <c r="AK28" s="1029">
        <v>195</v>
      </c>
      <c r="AL28" s="1030"/>
      <c r="AM28" s="1030"/>
      <c r="AN28" s="1030"/>
      <c r="AO28" s="1030"/>
      <c r="AP28" s="1030" t="s">
        <v>491</v>
      </c>
      <c r="AQ28" s="1030"/>
      <c r="AR28" s="1030"/>
      <c r="AS28" s="1030"/>
      <c r="AT28" s="1030"/>
      <c r="AU28" s="1030" t="s">
        <v>491</v>
      </c>
      <c r="AV28" s="1030"/>
      <c r="AW28" s="1030"/>
      <c r="AX28" s="1030"/>
      <c r="AY28" s="1030"/>
      <c r="AZ28" s="1031" t="s">
        <v>491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35" customHeight="1" x14ac:dyDescent="0.15">
      <c r="A29" s="237">
        <v>2</v>
      </c>
      <c r="B29" s="1017" t="s">
        <v>390</v>
      </c>
      <c r="C29" s="1018"/>
      <c r="D29" s="1018"/>
      <c r="E29" s="1018"/>
      <c r="F29" s="1018"/>
      <c r="G29" s="1018"/>
      <c r="H29" s="1018"/>
      <c r="I29" s="1018"/>
      <c r="J29" s="1018"/>
      <c r="K29" s="1018"/>
      <c r="L29" s="1018"/>
      <c r="M29" s="1018"/>
      <c r="N29" s="1018"/>
      <c r="O29" s="1018"/>
      <c r="P29" s="1019"/>
      <c r="Q29" s="1025">
        <v>2162</v>
      </c>
      <c r="R29" s="1026"/>
      <c r="S29" s="1026"/>
      <c r="T29" s="1026"/>
      <c r="U29" s="1026"/>
      <c r="V29" s="1026">
        <v>2162</v>
      </c>
      <c r="W29" s="1026"/>
      <c r="X29" s="1026"/>
      <c r="Y29" s="1026"/>
      <c r="Z29" s="1026"/>
      <c r="AA29" s="1026">
        <v>0</v>
      </c>
      <c r="AB29" s="1026"/>
      <c r="AC29" s="1026"/>
      <c r="AD29" s="1026"/>
      <c r="AE29" s="1027"/>
      <c r="AF29" s="1022">
        <v>0</v>
      </c>
      <c r="AG29" s="1023"/>
      <c r="AH29" s="1023"/>
      <c r="AI29" s="1023"/>
      <c r="AJ29" s="1024"/>
      <c r="AK29" s="967">
        <v>398</v>
      </c>
      <c r="AL29" s="958"/>
      <c r="AM29" s="958"/>
      <c r="AN29" s="958"/>
      <c r="AO29" s="958"/>
      <c r="AP29" s="958" t="s">
        <v>491</v>
      </c>
      <c r="AQ29" s="958"/>
      <c r="AR29" s="958"/>
      <c r="AS29" s="958"/>
      <c r="AT29" s="958"/>
      <c r="AU29" s="958" t="s">
        <v>491</v>
      </c>
      <c r="AV29" s="958"/>
      <c r="AW29" s="958"/>
      <c r="AX29" s="958"/>
      <c r="AY29" s="958"/>
      <c r="AZ29" s="1028" t="s">
        <v>491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35" customHeight="1" x14ac:dyDescent="0.15">
      <c r="A30" s="237">
        <v>3</v>
      </c>
      <c r="B30" s="1017" t="s">
        <v>391</v>
      </c>
      <c r="C30" s="1018"/>
      <c r="D30" s="1018"/>
      <c r="E30" s="1018"/>
      <c r="F30" s="1018"/>
      <c r="G30" s="1018"/>
      <c r="H30" s="1018"/>
      <c r="I30" s="1018"/>
      <c r="J30" s="1018"/>
      <c r="K30" s="1018"/>
      <c r="L30" s="1018"/>
      <c r="M30" s="1018"/>
      <c r="N30" s="1018"/>
      <c r="O30" s="1018"/>
      <c r="P30" s="1019"/>
      <c r="Q30" s="1025">
        <v>265</v>
      </c>
      <c r="R30" s="1026"/>
      <c r="S30" s="1026"/>
      <c r="T30" s="1026"/>
      <c r="U30" s="1026"/>
      <c r="V30" s="1026">
        <v>264</v>
      </c>
      <c r="W30" s="1026"/>
      <c r="X30" s="1026"/>
      <c r="Y30" s="1026"/>
      <c r="Z30" s="1026"/>
      <c r="AA30" s="1026">
        <v>1</v>
      </c>
      <c r="AB30" s="1026"/>
      <c r="AC30" s="1026"/>
      <c r="AD30" s="1026"/>
      <c r="AE30" s="1027"/>
      <c r="AF30" s="1022">
        <v>1</v>
      </c>
      <c r="AG30" s="1023"/>
      <c r="AH30" s="1023"/>
      <c r="AI30" s="1023"/>
      <c r="AJ30" s="1024"/>
      <c r="AK30" s="967">
        <v>94</v>
      </c>
      <c r="AL30" s="958"/>
      <c r="AM30" s="958"/>
      <c r="AN30" s="958"/>
      <c r="AO30" s="958"/>
      <c r="AP30" s="958" t="s">
        <v>491</v>
      </c>
      <c r="AQ30" s="958"/>
      <c r="AR30" s="958"/>
      <c r="AS30" s="958"/>
      <c r="AT30" s="958"/>
      <c r="AU30" s="958" t="s">
        <v>491</v>
      </c>
      <c r="AV30" s="958"/>
      <c r="AW30" s="958"/>
      <c r="AX30" s="958"/>
      <c r="AY30" s="958"/>
      <c r="AZ30" s="1028" t="s">
        <v>491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35" customHeight="1" x14ac:dyDescent="0.15">
      <c r="A31" s="237">
        <v>4</v>
      </c>
      <c r="B31" s="1017" t="s">
        <v>392</v>
      </c>
      <c r="C31" s="1018"/>
      <c r="D31" s="1018"/>
      <c r="E31" s="1018"/>
      <c r="F31" s="1018"/>
      <c r="G31" s="1018"/>
      <c r="H31" s="1018"/>
      <c r="I31" s="1018"/>
      <c r="J31" s="1018"/>
      <c r="K31" s="1018"/>
      <c r="L31" s="1018"/>
      <c r="M31" s="1018"/>
      <c r="N31" s="1018"/>
      <c r="O31" s="1018"/>
      <c r="P31" s="1019"/>
      <c r="Q31" s="1025">
        <v>252</v>
      </c>
      <c r="R31" s="1026"/>
      <c r="S31" s="1026"/>
      <c r="T31" s="1026"/>
      <c r="U31" s="1026"/>
      <c r="V31" s="1026">
        <v>250</v>
      </c>
      <c r="W31" s="1026"/>
      <c r="X31" s="1026"/>
      <c r="Y31" s="1026"/>
      <c r="Z31" s="1026"/>
      <c r="AA31" s="1026">
        <v>2</v>
      </c>
      <c r="AB31" s="1026"/>
      <c r="AC31" s="1026"/>
      <c r="AD31" s="1026"/>
      <c r="AE31" s="1027"/>
      <c r="AF31" s="1022">
        <v>1</v>
      </c>
      <c r="AG31" s="1023"/>
      <c r="AH31" s="1023"/>
      <c r="AI31" s="1023"/>
      <c r="AJ31" s="1024"/>
      <c r="AK31" s="967">
        <v>92</v>
      </c>
      <c r="AL31" s="958"/>
      <c r="AM31" s="958"/>
      <c r="AN31" s="958"/>
      <c r="AO31" s="958"/>
      <c r="AP31" s="958" t="s">
        <v>491</v>
      </c>
      <c r="AQ31" s="958"/>
      <c r="AR31" s="958"/>
      <c r="AS31" s="958"/>
      <c r="AT31" s="958"/>
      <c r="AU31" s="958" t="s">
        <v>491</v>
      </c>
      <c r="AV31" s="958"/>
      <c r="AW31" s="958"/>
      <c r="AX31" s="958"/>
      <c r="AY31" s="958"/>
      <c r="AZ31" s="1028" t="s">
        <v>491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35" customHeight="1" x14ac:dyDescent="0.15">
      <c r="A32" s="237">
        <v>5</v>
      </c>
      <c r="B32" s="1017" t="s">
        <v>393</v>
      </c>
      <c r="C32" s="1018"/>
      <c r="D32" s="1018"/>
      <c r="E32" s="1018"/>
      <c r="F32" s="1018"/>
      <c r="G32" s="1018"/>
      <c r="H32" s="1018"/>
      <c r="I32" s="1018"/>
      <c r="J32" s="1018"/>
      <c r="K32" s="1018"/>
      <c r="L32" s="1018"/>
      <c r="M32" s="1018"/>
      <c r="N32" s="1018"/>
      <c r="O32" s="1018"/>
      <c r="P32" s="1019"/>
      <c r="Q32" s="1025">
        <v>265</v>
      </c>
      <c r="R32" s="1026"/>
      <c r="S32" s="1026"/>
      <c r="T32" s="1026"/>
      <c r="U32" s="1026"/>
      <c r="V32" s="1026">
        <v>292</v>
      </c>
      <c r="W32" s="1026"/>
      <c r="X32" s="1026"/>
      <c r="Y32" s="1026"/>
      <c r="Z32" s="1026"/>
      <c r="AA32" s="1026">
        <v>-27</v>
      </c>
      <c r="AB32" s="1026"/>
      <c r="AC32" s="1026"/>
      <c r="AD32" s="1026"/>
      <c r="AE32" s="1027"/>
      <c r="AF32" s="1022">
        <v>358</v>
      </c>
      <c r="AG32" s="1023"/>
      <c r="AH32" s="1023"/>
      <c r="AI32" s="1023"/>
      <c r="AJ32" s="1024"/>
      <c r="AK32" s="967">
        <v>3</v>
      </c>
      <c r="AL32" s="958"/>
      <c r="AM32" s="958"/>
      <c r="AN32" s="958"/>
      <c r="AO32" s="958"/>
      <c r="AP32" s="958">
        <v>415</v>
      </c>
      <c r="AQ32" s="958"/>
      <c r="AR32" s="958"/>
      <c r="AS32" s="958"/>
      <c r="AT32" s="958"/>
      <c r="AU32" s="958">
        <v>11</v>
      </c>
      <c r="AV32" s="958"/>
      <c r="AW32" s="958"/>
      <c r="AX32" s="958"/>
      <c r="AY32" s="958"/>
      <c r="AZ32" s="1028" t="s">
        <v>491</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35" customHeight="1" x14ac:dyDescent="0.15">
      <c r="A33" s="237">
        <v>6</v>
      </c>
      <c r="B33" s="1017" t="s">
        <v>395</v>
      </c>
      <c r="C33" s="1018"/>
      <c r="D33" s="1018"/>
      <c r="E33" s="1018"/>
      <c r="F33" s="1018"/>
      <c r="G33" s="1018"/>
      <c r="H33" s="1018"/>
      <c r="I33" s="1018"/>
      <c r="J33" s="1018"/>
      <c r="K33" s="1018"/>
      <c r="L33" s="1018"/>
      <c r="M33" s="1018"/>
      <c r="N33" s="1018"/>
      <c r="O33" s="1018"/>
      <c r="P33" s="1019"/>
      <c r="Q33" s="1025">
        <v>846</v>
      </c>
      <c r="R33" s="1026"/>
      <c r="S33" s="1026"/>
      <c r="T33" s="1026"/>
      <c r="U33" s="1026"/>
      <c r="V33" s="1026">
        <v>885</v>
      </c>
      <c r="W33" s="1026"/>
      <c r="X33" s="1026"/>
      <c r="Y33" s="1026"/>
      <c r="Z33" s="1026"/>
      <c r="AA33" s="1026">
        <v>-40</v>
      </c>
      <c r="AB33" s="1026"/>
      <c r="AC33" s="1026"/>
      <c r="AD33" s="1026"/>
      <c r="AE33" s="1027"/>
      <c r="AF33" s="1022">
        <v>309</v>
      </c>
      <c r="AG33" s="1023"/>
      <c r="AH33" s="1023"/>
      <c r="AI33" s="1023"/>
      <c r="AJ33" s="1024"/>
      <c r="AK33" s="967">
        <v>387</v>
      </c>
      <c r="AL33" s="958"/>
      <c r="AM33" s="958"/>
      <c r="AN33" s="958"/>
      <c r="AO33" s="958"/>
      <c r="AP33" s="958">
        <v>119</v>
      </c>
      <c r="AQ33" s="958"/>
      <c r="AR33" s="958"/>
      <c r="AS33" s="958"/>
      <c r="AT33" s="958"/>
      <c r="AU33" s="958">
        <v>87</v>
      </c>
      <c r="AV33" s="958"/>
      <c r="AW33" s="958"/>
      <c r="AX33" s="958"/>
      <c r="AY33" s="958"/>
      <c r="AZ33" s="1028" t="s">
        <v>491</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35" customHeight="1" x14ac:dyDescent="0.15">
      <c r="A34" s="237">
        <v>7</v>
      </c>
      <c r="B34" s="1017" t="s">
        <v>396</v>
      </c>
      <c r="C34" s="1018"/>
      <c r="D34" s="1018"/>
      <c r="E34" s="1018"/>
      <c r="F34" s="1018"/>
      <c r="G34" s="1018"/>
      <c r="H34" s="1018"/>
      <c r="I34" s="1018"/>
      <c r="J34" s="1018"/>
      <c r="K34" s="1018"/>
      <c r="L34" s="1018"/>
      <c r="M34" s="1018"/>
      <c r="N34" s="1018"/>
      <c r="O34" s="1018"/>
      <c r="P34" s="1019"/>
      <c r="Q34" s="1025">
        <v>434</v>
      </c>
      <c r="R34" s="1026"/>
      <c r="S34" s="1026"/>
      <c r="T34" s="1026"/>
      <c r="U34" s="1026"/>
      <c r="V34" s="1026">
        <v>429</v>
      </c>
      <c r="W34" s="1026"/>
      <c r="X34" s="1026"/>
      <c r="Y34" s="1026"/>
      <c r="Z34" s="1026"/>
      <c r="AA34" s="1026">
        <v>5</v>
      </c>
      <c r="AB34" s="1026"/>
      <c r="AC34" s="1026"/>
      <c r="AD34" s="1026"/>
      <c r="AE34" s="1027"/>
      <c r="AF34" s="1022">
        <v>192</v>
      </c>
      <c r="AG34" s="1023"/>
      <c r="AH34" s="1023"/>
      <c r="AI34" s="1023"/>
      <c r="AJ34" s="1024"/>
      <c r="AK34" s="967">
        <v>364</v>
      </c>
      <c r="AL34" s="958"/>
      <c r="AM34" s="958"/>
      <c r="AN34" s="958"/>
      <c r="AO34" s="958"/>
      <c r="AP34" s="958">
        <v>2741</v>
      </c>
      <c r="AQ34" s="958"/>
      <c r="AR34" s="958"/>
      <c r="AS34" s="958"/>
      <c r="AT34" s="958"/>
      <c r="AU34" s="958">
        <v>1283</v>
      </c>
      <c r="AV34" s="958"/>
      <c r="AW34" s="958"/>
      <c r="AX34" s="958"/>
      <c r="AY34" s="958"/>
      <c r="AZ34" s="1028" t="s">
        <v>491</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35" customHeight="1" x14ac:dyDescent="0.15">
      <c r="A35" s="237">
        <v>8</v>
      </c>
      <c r="B35" s="1017" t="s">
        <v>397</v>
      </c>
      <c r="C35" s="1018"/>
      <c r="D35" s="1018"/>
      <c r="E35" s="1018"/>
      <c r="F35" s="1018"/>
      <c r="G35" s="1018"/>
      <c r="H35" s="1018"/>
      <c r="I35" s="1018"/>
      <c r="J35" s="1018"/>
      <c r="K35" s="1018"/>
      <c r="L35" s="1018"/>
      <c r="M35" s="1018"/>
      <c r="N35" s="1018"/>
      <c r="O35" s="1018"/>
      <c r="P35" s="1019"/>
      <c r="Q35" s="1025">
        <v>1</v>
      </c>
      <c r="R35" s="1026"/>
      <c r="S35" s="1026"/>
      <c r="T35" s="1026"/>
      <c r="U35" s="1026"/>
      <c r="V35" s="1026">
        <v>1</v>
      </c>
      <c r="W35" s="1026"/>
      <c r="X35" s="1026"/>
      <c r="Y35" s="1026"/>
      <c r="Z35" s="1026"/>
      <c r="AA35" s="1026" t="s">
        <v>553</v>
      </c>
      <c r="AB35" s="1026"/>
      <c r="AC35" s="1026"/>
      <c r="AD35" s="1026"/>
      <c r="AE35" s="1027"/>
      <c r="AF35" s="1022" t="s">
        <v>122</v>
      </c>
      <c r="AG35" s="1023"/>
      <c r="AH35" s="1023"/>
      <c r="AI35" s="1023"/>
      <c r="AJ35" s="1024"/>
      <c r="AK35" s="967" t="s">
        <v>553</v>
      </c>
      <c r="AL35" s="958"/>
      <c r="AM35" s="958"/>
      <c r="AN35" s="958"/>
      <c r="AO35" s="958"/>
      <c r="AP35" s="958" t="s">
        <v>491</v>
      </c>
      <c r="AQ35" s="958"/>
      <c r="AR35" s="958"/>
      <c r="AS35" s="958"/>
      <c r="AT35" s="958"/>
      <c r="AU35" s="958" t="s">
        <v>491</v>
      </c>
      <c r="AV35" s="958"/>
      <c r="AW35" s="958"/>
      <c r="AX35" s="958"/>
      <c r="AY35" s="958"/>
      <c r="AZ35" s="1028" t="s">
        <v>491</v>
      </c>
      <c r="BA35" s="1028"/>
      <c r="BB35" s="1028"/>
      <c r="BC35" s="1028"/>
      <c r="BD35" s="1028"/>
      <c r="BE35" s="959" t="s">
        <v>398</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3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3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3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3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3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3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3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3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3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3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3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3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3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3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3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3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3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3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3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3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3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3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3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3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3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3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3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35" customHeight="1" thickBot="1" x14ac:dyDescent="0.2">
      <c r="A63" s="235" t="s">
        <v>377</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872</v>
      </c>
      <c r="AG63" s="946"/>
      <c r="AH63" s="946"/>
      <c r="AI63" s="946"/>
      <c r="AJ63" s="1009"/>
      <c r="AK63" s="1010"/>
      <c r="AL63" s="950"/>
      <c r="AM63" s="950"/>
      <c r="AN63" s="950"/>
      <c r="AO63" s="950"/>
      <c r="AP63" s="946">
        <v>3275</v>
      </c>
      <c r="AQ63" s="946"/>
      <c r="AR63" s="946"/>
      <c r="AS63" s="946"/>
      <c r="AT63" s="946"/>
      <c r="AU63" s="946">
        <v>1380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3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3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35" customHeight="1" x14ac:dyDescent="0.15">
      <c r="A66" s="982" t="s">
        <v>402</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3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35" customHeight="1" thickTop="1" x14ac:dyDescent="0.15">
      <c r="A68" s="231">
        <v>1</v>
      </c>
      <c r="B68" s="972" t="s">
        <v>551</v>
      </c>
      <c r="C68" s="973"/>
      <c r="D68" s="973"/>
      <c r="E68" s="973"/>
      <c r="F68" s="973"/>
      <c r="G68" s="973"/>
      <c r="H68" s="973"/>
      <c r="I68" s="973"/>
      <c r="J68" s="973"/>
      <c r="K68" s="973"/>
      <c r="L68" s="973"/>
      <c r="M68" s="973"/>
      <c r="N68" s="973"/>
      <c r="O68" s="973"/>
      <c r="P68" s="974"/>
      <c r="Q68" s="975">
        <v>1741</v>
      </c>
      <c r="R68" s="969"/>
      <c r="S68" s="969"/>
      <c r="T68" s="969"/>
      <c r="U68" s="969"/>
      <c r="V68" s="969">
        <v>1687</v>
      </c>
      <c r="W68" s="969"/>
      <c r="X68" s="969"/>
      <c r="Y68" s="969"/>
      <c r="Z68" s="969"/>
      <c r="AA68" s="969">
        <v>54</v>
      </c>
      <c r="AB68" s="969"/>
      <c r="AC68" s="969"/>
      <c r="AD68" s="969"/>
      <c r="AE68" s="969"/>
      <c r="AF68" s="969">
        <v>54</v>
      </c>
      <c r="AG68" s="969"/>
      <c r="AH68" s="969"/>
      <c r="AI68" s="969"/>
      <c r="AJ68" s="969"/>
      <c r="AK68" s="969" t="s">
        <v>491</v>
      </c>
      <c r="AL68" s="969"/>
      <c r="AM68" s="969"/>
      <c r="AN68" s="969"/>
      <c r="AO68" s="969"/>
      <c r="AP68" s="969">
        <v>2314</v>
      </c>
      <c r="AQ68" s="969"/>
      <c r="AR68" s="969"/>
      <c r="AS68" s="969"/>
      <c r="AT68" s="969"/>
      <c r="AU68" s="969">
        <v>254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35" customHeight="1" x14ac:dyDescent="0.15">
      <c r="A69" s="233">
        <v>2</v>
      </c>
      <c r="B69" s="961" t="s">
        <v>552</v>
      </c>
      <c r="C69" s="962"/>
      <c r="D69" s="962"/>
      <c r="E69" s="962"/>
      <c r="F69" s="962"/>
      <c r="G69" s="962"/>
      <c r="H69" s="962"/>
      <c r="I69" s="962"/>
      <c r="J69" s="962"/>
      <c r="K69" s="962"/>
      <c r="L69" s="962"/>
      <c r="M69" s="962"/>
      <c r="N69" s="962"/>
      <c r="O69" s="962"/>
      <c r="P69" s="963"/>
      <c r="Q69" s="964">
        <v>42</v>
      </c>
      <c r="R69" s="958"/>
      <c r="S69" s="958"/>
      <c r="T69" s="958"/>
      <c r="U69" s="958"/>
      <c r="V69" s="958">
        <v>41</v>
      </c>
      <c r="W69" s="958"/>
      <c r="X69" s="958"/>
      <c r="Y69" s="958"/>
      <c r="Z69" s="958"/>
      <c r="AA69" s="958">
        <v>1</v>
      </c>
      <c r="AB69" s="958"/>
      <c r="AC69" s="958"/>
      <c r="AD69" s="958"/>
      <c r="AE69" s="958"/>
      <c r="AF69" s="958">
        <v>1</v>
      </c>
      <c r="AG69" s="958"/>
      <c r="AH69" s="958"/>
      <c r="AI69" s="958"/>
      <c r="AJ69" s="958"/>
      <c r="AK69" s="958" t="s">
        <v>491</v>
      </c>
      <c r="AL69" s="958"/>
      <c r="AM69" s="958"/>
      <c r="AN69" s="958"/>
      <c r="AO69" s="958"/>
      <c r="AP69" s="958" t="s">
        <v>491</v>
      </c>
      <c r="AQ69" s="958"/>
      <c r="AR69" s="958"/>
      <c r="AS69" s="958"/>
      <c r="AT69" s="958"/>
      <c r="AU69" s="958" t="s">
        <v>491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3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3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3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3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3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3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3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3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3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3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3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3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3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3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3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3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3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3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35" customHeight="1" thickBot="1" x14ac:dyDescent="0.2">
      <c r="A88" s="235" t="s">
        <v>377</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55</v>
      </c>
      <c r="AG88" s="946"/>
      <c r="AH88" s="946"/>
      <c r="AI88" s="946"/>
      <c r="AJ88" s="946"/>
      <c r="AK88" s="950"/>
      <c r="AL88" s="950"/>
      <c r="AM88" s="950"/>
      <c r="AN88" s="950"/>
      <c r="AO88" s="950"/>
      <c r="AP88" s="946">
        <v>2314</v>
      </c>
      <c r="AQ88" s="946"/>
      <c r="AR88" s="946"/>
      <c r="AS88" s="946"/>
      <c r="AT88" s="946"/>
      <c r="AU88" s="946">
        <v>254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3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3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3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3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3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3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3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3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3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3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3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3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3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3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3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3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3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3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3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3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1236777</v>
      </c>
      <c r="AB110" s="876"/>
      <c r="AC110" s="876"/>
      <c r="AD110" s="876"/>
      <c r="AE110" s="877"/>
      <c r="AF110" s="878">
        <v>1021119</v>
      </c>
      <c r="AG110" s="876"/>
      <c r="AH110" s="876"/>
      <c r="AI110" s="876"/>
      <c r="AJ110" s="877"/>
      <c r="AK110" s="878">
        <v>1075355</v>
      </c>
      <c r="AL110" s="876"/>
      <c r="AM110" s="876"/>
      <c r="AN110" s="876"/>
      <c r="AO110" s="877"/>
      <c r="AP110" s="879">
        <v>20.399999999999999</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9285868</v>
      </c>
      <c r="BR110" s="829"/>
      <c r="BS110" s="829"/>
      <c r="BT110" s="829"/>
      <c r="BU110" s="829"/>
      <c r="BV110" s="829">
        <v>9575909</v>
      </c>
      <c r="BW110" s="829"/>
      <c r="BX110" s="829"/>
      <c r="BY110" s="829"/>
      <c r="BZ110" s="829"/>
      <c r="CA110" s="829">
        <v>9161304</v>
      </c>
      <c r="CB110" s="829"/>
      <c r="CC110" s="829"/>
      <c r="CD110" s="829"/>
      <c r="CE110" s="829"/>
      <c r="CF110" s="853">
        <v>173.5</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3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155693</v>
      </c>
      <c r="BR111" s="804"/>
      <c r="BS111" s="804"/>
      <c r="BT111" s="804"/>
      <c r="BU111" s="804"/>
      <c r="BV111" s="804">
        <v>128218</v>
      </c>
      <c r="BW111" s="804"/>
      <c r="BX111" s="804"/>
      <c r="BY111" s="804"/>
      <c r="BZ111" s="804"/>
      <c r="CA111" s="804">
        <v>100742</v>
      </c>
      <c r="CB111" s="804"/>
      <c r="CC111" s="804"/>
      <c r="CD111" s="804"/>
      <c r="CE111" s="804"/>
      <c r="CF111" s="862">
        <v>1.9</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3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2042923</v>
      </c>
      <c r="BR112" s="804"/>
      <c r="BS112" s="804"/>
      <c r="BT112" s="804"/>
      <c r="BU112" s="804"/>
      <c r="BV112" s="804">
        <v>1660276</v>
      </c>
      <c r="BW112" s="804"/>
      <c r="BX112" s="804"/>
      <c r="BY112" s="804"/>
      <c r="BZ112" s="804"/>
      <c r="CA112" s="804">
        <v>1380381</v>
      </c>
      <c r="CB112" s="804"/>
      <c r="CC112" s="804"/>
      <c r="CD112" s="804"/>
      <c r="CE112" s="804"/>
      <c r="CF112" s="862">
        <v>26.1</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3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323512</v>
      </c>
      <c r="AB113" s="906"/>
      <c r="AC113" s="906"/>
      <c r="AD113" s="906"/>
      <c r="AE113" s="907"/>
      <c r="AF113" s="908">
        <v>342994</v>
      </c>
      <c r="AG113" s="906"/>
      <c r="AH113" s="906"/>
      <c r="AI113" s="906"/>
      <c r="AJ113" s="907"/>
      <c r="AK113" s="908">
        <v>351734</v>
      </c>
      <c r="AL113" s="906"/>
      <c r="AM113" s="906"/>
      <c r="AN113" s="906"/>
      <c r="AO113" s="907"/>
      <c r="AP113" s="909">
        <v>6.7</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311379</v>
      </c>
      <c r="BR113" s="804"/>
      <c r="BS113" s="804"/>
      <c r="BT113" s="804"/>
      <c r="BU113" s="804"/>
      <c r="BV113" s="804">
        <v>282007</v>
      </c>
      <c r="BW113" s="804"/>
      <c r="BX113" s="804"/>
      <c r="BY113" s="804"/>
      <c r="BZ113" s="804"/>
      <c r="CA113" s="804">
        <v>254368</v>
      </c>
      <c r="CB113" s="804"/>
      <c r="CC113" s="804"/>
      <c r="CD113" s="804"/>
      <c r="CE113" s="804"/>
      <c r="CF113" s="862">
        <v>4.8</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3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28797</v>
      </c>
      <c r="AB114" s="767"/>
      <c r="AC114" s="767"/>
      <c r="AD114" s="767"/>
      <c r="AE114" s="768"/>
      <c r="AF114" s="769">
        <v>28637</v>
      </c>
      <c r="AG114" s="767"/>
      <c r="AH114" s="767"/>
      <c r="AI114" s="767"/>
      <c r="AJ114" s="768"/>
      <c r="AK114" s="769">
        <v>28667</v>
      </c>
      <c r="AL114" s="767"/>
      <c r="AM114" s="767"/>
      <c r="AN114" s="767"/>
      <c r="AO114" s="768"/>
      <c r="AP114" s="811">
        <v>0.5</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1649857</v>
      </c>
      <c r="BR114" s="804"/>
      <c r="BS114" s="804"/>
      <c r="BT114" s="804"/>
      <c r="BU114" s="804"/>
      <c r="BV114" s="804">
        <v>1639985</v>
      </c>
      <c r="BW114" s="804"/>
      <c r="BX114" s="804"/>
      <c r="BY114" s="804"/>
      <c r="BZ114" s="804"/>
      <c r="CA114" s="804">
        <v>1616478</v>
      </c>
      <c r="CB114" s="804"/>
      <c r="CC114" s="804"/>
      <c r="CD114" s="804"/>
      <c r="CE114" s="804"/>
      <c r="CF114" s="862">
        <v>30.6</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3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3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3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1589086</v>
      </c>
      <c r="AB117" s="890"/>
      <c r="AC117" s="890"/>
      <c r="AD117" s="890"/>
      <c r="AE117" s="891"/>
      <c r="AF117" s="892">
        <v>1392750</v>
      </c>
      <c r="AG117" s="890"/>
      <c r="AH117" s="890"/>
      <c r="AI117" s="890"/>
      <c r="AJ117" s="891"/>
      <c r="AK117" s="892">
        <v>1455756</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3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3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13445720</v>
      </c>
      <c r="BR119" s="832"/>
      <c r="BS119" s="832"/>
      <c r="BT119" s="832"/>
      <c r="BU119" s="832"/>
      <c r="BV119" s="832">
        <v>13286395</v>
      </c>
      <c r="BW119" s="832"/>
      <c r="BX119" s="832"/>
      <c r="BY119" s="832"/>
      <c r="BZ119" s="832"/>
      <c r="CA119" s="832">
        <v>12513273</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155693</v>
      </c>
      <c r="DH119" s="751"/>
      <c r="DI119" s="751"/>
      <c r="DJ119" s="751"/>
      <c r="DK119" s="752"/>
      <c r="DL119" s="753">
        <v>128218</v>
      </c>
      <c r="DM119" s="751"/>
      <c r="DN119" s="751"/>
      <c r="DO119" s="751"/>
      <c r="DP119" s="752"/>
      <c r="DQ119" s="753">
        <v>100742</v>
      </c>
      <c r="DR119" s="751"/>
      <c r="DS119" s="751"/>
      <c r="DT119" s="751"/>
      <c r="DU119" s="752"/>
      <c r="DV119" s="835">
        <v>1.9</v>
      </c>
      <c r="DW119" s="836"/>
      <c r="DX119" s="836"/>
      <c r="DY119" s="836"/>
      <c r="DZ119" s="837"/>
    </row>
    <row r="120" spans="1:130" s="224" customFormat="1" ht="26.3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4490316</v>
      </c>
      <c r="BR120" s="829"/>
      <c r="BS120" s="829"/>
      <c r="BT120" s="829"/>
      <c r="BU120" s="829"/>
      <c r="BV120" s="829">
        <v>4671459</v>
      </c>
      <c r="BW120" s="829"/>
      <c r="BX120" s="829"/>
      <c r="BY120" s="829"/>
      <c r="BZ120" s="829"/>
      <c r="CA120" s="829">
        <v>5023008</v>
      </c>
      <c r="CB120" s="829"/>
      <c r="CC120" s="829"/>
      <c r="CD120" s="829"/>
      <c r="CE120" s="829"/>
      <c r="CF120" s="853">
        <v>95.1</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1787841</v>
      </c>
      <c r="DH120" s="829"/>
      <c r="DI120" s="829"/>
      <c r="DJ120" s="829"/>
      <c r="DK120" s="829"/>
      <c r="DL120" s="829">
        <v>1483341</v>
      </c>
      <c r="DM120" s="829"/>
      <c r="DN120" s="829"/>
      <c r="DO120" s="829"/>
      <c r="DP120" s="829"/>
      <c r="DQ120" s="829">
        <v>1283014</v>
      </c>
      <c r="DR120" s="829"/>
      <c r="DS120" s="829"/>
      <c r="DT120" s="829"/>
      <c r="DU120" s="829"/>
      <c r="DV120" s="830">
        <v>24.3</v>
      </c>
      <c r="DW120" s="830"/>
      <c r="DX120" s="830"/>
      <c r="DY120" s="830"/>
      <c r="DZ120" s="831"/>
    </row>
    <row r="121" spans="1:130" s="224" customFormat="1" ht="26.3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207828</v>
      </c>
      <c r="BR121" s="804"/>
      <c r="BS121" s="804"/>
      <c r="BT121" s="804"/>
      <c r="BU121" s="804"/>
      <c r="BV121" s="804">
        <v>171096</v>
      </c>
      <c r="BW121" s="804"/>
      <c r="BX121" s="804"/>
      <c r="BY121" s="804"/>
      <c r="BZ121" s="804"/>
      <c r="CA121" s="804">
        <v>139215</v>
      </c>
      <c r="CB121" s="804"/>
      <c r="CC121" s="804"/>
      <c r="CD121" s="804"/>
      <c r="CE121" s="804"/>
      <c r="CF121" s="862">
        <v>2.6</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250164</v>
      </c>
      <c r="DH121" s="804"/>
      <c r="DI121" s="804"/>
      <c r="DJ121" s="804"/>
      <c r="DK121" s="804"/>
      <c r="DL121" s="804">
        <v>164825</v>
      </c>
      <c r="DM121" s="804"/>
      <c r="DN121" s="804"/>
      <c r="DO121" s="804"/>
      <c r="DP121" s="804"/>
      <c r="DQ121" s="804">
        <v>86586</v>
      </c>
      <c r="DR121" s="804"/>
      <c r="DS121" s="804"/>
      <c r="DT121" s="804"/>
      <c r="DU121" s="804"/>
      <c r="DV121" s="781">
        <v>1.6</v>
      </c>
      <c r="DW121" s="781"/>
      <c r="DX121" s="781"/>
      <c r="DY121" s="781"/>
      <c r="DZ121" s="782"/>
    </row>
    <row r="122" spans="1:130" s="224" customFormat="1" ht="26.3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8749674</v>
      </c>
      <c r="BR122" s="832"/>
      <c r="BS122" s="832"/>
      <c r="BT122" s="832"/>
      <c r="BU122" s="832"/>
      <c r="BV122" s="832">
        <v>8798358</v>
      </c>
      <c r="BW122" s="832"/>
      <c r="BX122" s="832"/>
      <c r="BY122" s="832"/>
      <c r="BZ122" s="832"/>
      <c r="CA122" s="832">
        <v>8343578</v>
      </c>
      <c r="CB122" s="832"/>
      <c r="CC122" s="832"/>
      <c r="CD122" s="832"/>
      <c r="CE122" s="832"/>
      <c r="CF122" s="833">
        <v>158</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v>4918</v>
      </c>
      <c r="DH122" s="804"/>
      <c r="DI122" s="804"/>
      <c r="DJ122" s="804"/>
      <c r="DK122" s="804"/>
      <c r="DL122" s="804">
        <v>12110</v>
      </c>
      <c r="DM122" s="804"/>
      <c r="DN122" s="804"/>
      <c r="DO122" s="804"/>
      <c r="DP122" s="804"/>
      <c r="DQ122" s="804">
        <v>10781</v>
      </c>
      <c r="DR122" s="804"/>
      <c r="DS122" s="804"/>
      <c r="DT122" s="804"/>
      <c r="DU122" s="804"/>
      <c r="DV122" s="781">
        <v>0.2</v>
      </c>
      <c r="DW122" s="781"/>
      <c r="DX122" s="781"/>
      <c r="DY122" s="781"/>
      <c r="DZ122" s="782"/>
    </row>
    <row r="123" spans="1:130" s="224" customFormat="1" ht="26.3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13447818</v>
      </c>
      <c r="BR123" s="820"/>
      <c r="BS123" s="820"/>
      <c r="BT123" s="820"/>
      <c r="BU123" s="820"/>
      <c r="BV123" s="820">
        <v>13640913</v>
      </c>
      <c r="BW123" s="820"/>
      <c r="BX123" s="820"/>
      <c r="BY123" s="820"/>
      <c r="BZ123" s="820"/>
      <c r="CA123" s="820">
        <v>13505801</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3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3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3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3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3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55056</v>
      </c>
      <c r="AB128" s="788"/>
      <c r="AC128" s="788"/>
      <c r="AD128" s="788"/>
      <c r="AE128" s="789"/>
      <c r="AF128" s="790">
        <v>58054</v>
      </c>
      <c r="AG128" s="788"/>
      <c r="AH128" s="788"/>
      <c r="AI128" s="788"/>
      <c r="AJ128" s="789"/>
      <c r="AK128" s="790">
        <v>51413</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14.36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3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6418934</v>
      </c>
      <c r="AB129" s="767"/>
      <c r="AC129" s="767"/>
      <c r="AD129" s="767"/>
      <c r="AE129" s="768"/>
      <c r="AF129" s="769">
        <v>6120733</v>
      </c>
      <c r="AG129" s="767"/>
      <c r="AH129" s="767"/>
      <c r="AI129" s="767"/>
      <c r="AJ129" s="768"/>
      <c r="AK129" s="769">
        <v>6182691</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19.36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3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986049</v>
      </c>
      <c r="AB130" s="767"/>
      <c r="AC130" s="767"/>
      <c r="AD130" s="767"/>
      <c r="AE130" s="768"/>
      <c r="AF130" s="769">
        <v>864463</v>
      </c>
      <c r="AG130" s="767"/>
      <c r="AH130" s="767"/>
      <c r="AI130" s="767"/>
      <c r="AJ130" s="768"/>
      <c r="AK130" s="769">
        <v>902833</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9.5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3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5432885</v>
      </c>
      <c r="AB131" s="751"/>
      <c r="AC131" s="751"/>
      <c r="AD131" s="751"/>
      <c r="AE131" s="752"/>
      <c r="AF131" s="753">
        <v>5256270</v>
      </c>
      <c r="AG131" s="751"/>
      <c r="AH131" s="751"/>
      <c r="AI131" s="751"/>
      <c r="AJ131" s="752"/>
      <c r="AK131" s="753">
        <v>5279858</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3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10.08637216</v>
      </c>
      <c r="AB132" s="732"/>
      <c r="AC132" s="732"/>
      <c r="AD132" s="732"/>
      <c r="AE132" s="733"/>
      <c r="AF132" s="734">
        <v>8.946134807</v>
      </c>
      <c r="AG132" s="732"/>
      <c r="AH132" s="732"/>
      <c r="AI132" s="732"/>
      <c r="AJ132" s="733"/>
      <c r="AK132" s="734">
        <v>9.4985509080000003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3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12.2</v>
      </c>
      <c r="AB133" s="711"/>
      <c r="AC133" s="711"/>
      <c r="AD133" s="711"/>
      <c r="AE133" s="712"/>
      <c r="AF133" s="710">
        <v>10.6</v>
      </c>
      <c r="AG133" s="711"/>
      <c r="AH133" s="711"/>
      <c r="AI133" s="711"/>
      <c r="AJ133" s="712"/>
      <c r="AK133" s="710">
        <v>9.5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9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jTBvra0XvtYkyrJxtZQmtj8XJsRirVHgl0r8XxIgIJ/iqpiQwOHx4oFG6YanqlcwtRfGs1Z7MXI00IoGvZZng==" saltValue="Htsrwd6JlP22A6+RepY9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43" zoomScale="62" zoomScaleNormal="85" zoomScaleSheetLayoutView="100" workbookViewId="0"/>
  </sheetViews>
  <sheetFormatPr defaultColWidth="0" defaultRowHeight="13.6" customHeight="1" zeroHeight="1" x14ac:dyDescent="0.15"/>
  <cols>
    <col min="1" max="120" width="2.75" style="254" customWidth="1"/>
    <col min="121" max="121" width="0" style="253" hidden="1" customWidth="1"/>
    <col min="122" max="16384" width="9" style="253" hidden="1"/>
  </cols>
  <sheetData>
    <row r="1" spans="1:120" ht="12.9"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53"/>
    </row>
    <row r="17" spans="119:120" ht="12.9" x14ac:dyDescent="0.15">
      <c r="DP17" s="253"/>
    </row>
    <row r="18" spans="119:120" ht="12.9" x14ac:dyDescent="0.15"/>
    <row r="19" spans="119:120" ht="12.9" x14ac:dyDescent="0.15"/>
    <row r="20" spans="119:120" ht="12.9" x14ac:dyDescent="0.15">
      <c r="DO20" s="253"/>
      <c r="DP20" s="253"/>
    </row>
    <row r="21" spans="119:120" ht="12.9" x14ac:dyDescent="0.15">
      <c r="DP21" s="253"/>
    </row>
    <row r="22" spans="119:120" ht="12.9" x14ac:dyDescent="0.15"/>
    <row r="23" spans="119:120" ht="12.9" x14ac:dyDescent="0.15">
      <c r="DO23" s="253"/>
      <c r="DP23" s="253"/>
    </row>
    <row r="24" spans="119:120" ht="12.9" x14ac:dyDescent="0.15">
      <c r="DP24" s="253"/>
    </row>
    <row r="25" spans="119:120" ht="12.9" x14ac:dyDescent="0.15">
      <c r="DP25" s="253"/>
    </row>
    <row r="26" spans="119:120" ht="12.9" x14ac:dyDescent="0.15">
      <c r="DO26" s="253"/>
      <c r="DP26" s="253"/>
    </row>
    <row r="27" spans="119:120" ht="12.9" x14ac:dyDescent="0.15"/>
    <row r="28" spans="119:120" ht="12.9" x14ac:dyDescent="0.15">
      <c r="DO28" s="253"/>
      <c r="DP28" s="253"/>
    </row>
    <row r="29" spans="119:120" ht="12.9" x14ac:dyDescent="0.15">
      <c r="DP29" s="253"/>
    </row>
    <row r="30" spans="119:120" ht="12.9" x14ac:dyDescent="0.15"/>
    <row r="31" spans="119:120" ht="12.9" x14ac:dyDescent="0.15">
      <c r="DO31" s="253"/>
      <c r="DP31" s="253"/>
    </row>
    <row r="32" spans="119:120" ht="12.9" x14ac:dyDescent="0.15"/>
    <row r="33" spans="98:120" ht="12.9" x14ac:dyDescent="0.15">
      <c r="DO33" s="253"/>
      <c r="DP33" s="253"/>
    </row>
    <row r="34" spans="98:120" ht="12.9" x14ac:dyDescent="0.15">
      <c r="DM34" s="253"/>
    </row>
    <row r="35" spans="98:120" ht="12.9" x14ac:dyDescent="0.15">
      <c r="CT35" s="253"/>
      <c r="CU35" s="253"/>
      <c r="CV35" s="253"/>
      <c r="CY35" s="253"/>
      <c r="CZ35" s="253"/>
      <c r="DA35" s="253"/>
      <c r="DD35" s="253"/>
      <c r="DE35" s="253"/>
      <c r="DF35" s="253"/>
      <c r="DI35" s="253"/>
      <c r="DJ35" s="253"/>
      <c r="DK35" s="253"/>
      <c r="DM35" s="253"/>
      <c r="DN35" s="253"/>
      <c r="DO35" s="253"/>
      <c r="DP35" s="253"/>
    </row>
    <row r="36" spans="98:120" ht="12.9" x14ac:dyDescent="0.15"/>
    <row r="37" spans="98:120" ht="12.9" x14ac:dyDescent="0.15">
      <c r="CW37" s="253"/>
      <c r="DB37" s="253"/>
      <c r="DG37" s="253"/>
      <c r="DL37" s="253"/>
      <c r="DP37" s="253"/>
    </row>
    <row r="38" spans="98:120" ht="12.9"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53"/>
      <c r="DO49" s="253"/>
      <c r="DP49" s="253"/>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53"/>
      <c r="CS63" s="253"/>
      <c r="CX63" s="253"/>
      <c r="DC63" s="253"/>
      <c r="DH63" s="253"/>
    </row>
    <row r="64" spans="22:120" ht="12.9" x14ac:dyDescent="0.15">
      <c r="V64" s="253"/>
    </row>
    <row r="65" spans="15:120" ht="12.9"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2.9" x14ac:dyDescent="0.15">
      <c r="Q66" s="253"/>
      <c r="S66" s="253"/>
      <c r="U66" s="253"/>
      <c r="DM66" s="253"/>
    </row>
    <row r="67" spans="15:120" ht="12.9"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2.9" x14ac:dyDescent="0.15"/>
    <row r="69" spans="15:120" ht="12.9" x14ac:dyDescent="0.15"/>
    <row r="70" spans="15:120" ht="12.9" x14ac:dyDescent="0.15"/>
    <row r="71" spans="15:120" ht="12.9" x14ac:dyDescent="0.15"/>
    <row r="72" spans="15:120" ht="12.9" x14ac:dyDescent="0.15">
      <c r="DP72" s="253"/>
    </row>
    <row r="73" spans="15:120" ht="12.9" x14ac:dyDescent="0.15">
      <c r="DP73" s="253"/>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53"/>
      <c r="CX96" s="253"/>
      <c r="DC96" s="253"/>
      <c r="DH96" s="253"/>
    </row>
    <row r="97" spans="24:120" ht="12.9" x14ac:dyDescent="0.15">
      <c r="CS97" s="253"/>
      <c r="CX97" s="253"/>
      <c r="DC97" s="253"/>
      <c r="DH97" s="253"/>
      <c r="DP97" s="254" t="s">
        <v>479</v>
      </c>
    </row>
    <row r="98" spans="24:120" ht="12.9" hidden="1" x14ac:dyDescent="0.15">
      <c r="CS98" s="253"/>
      <c r="CX98" s="253"/>
      <c r="DC98" s="253"/>
      <c r="DH98" s="253"/>
    </row>
    <row r="99" spans="24:120" ht="12.9" hidden="1" x14ac:dyDescent="0.15">
      <c r="CS99" s="253"/>
      <c r="CX99" s="253"/>
      <c r="DC99" s="253"/>
      <c r="DH99" s="253"/>
    </row>
    <row r="101" spans="24:120" ht="12.1"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5" hidden="1" customHeight="1" x14ac:dyDescent="0.15">
      <c r="CU102" s="253"/>
      <c r="CZ102" s="253"/>
      <c r="DE102" s="253"/>
      <c r="DJ102" s="253"/>
      <c r="DM102" s="253"/>
    </row>
    <row r="103" spans="24:120" ht="12.9" hidden="1" x14ac:dyDescent="0.15">
      <c r="CT103" s="253"/>
      <c r="CV103" s="253"/>
      <c r="CW103" s="253"/>
      <c r="CY103" s="253"/>
      <c r="DA103" s="253"/>
      <c r="DB103" s="253"/>
      <c r="DD103" s="253"/>
      <c r="DF103" s="253"/>
      <c r="DG103" s="253"/>
      <c r="DI103" s="253"/>
      <c r="DK103" s="253"/>
      <c r="DL103" s="253"/>
      <c r="DM103" s="253"/>
      <c r="DN103" s="253"/>
      <c r="DO103" s="253"/>
      <c r="DP103" s="253"/>
    </row>
    <row r="104" spans="24:120" ht="12.9"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gWlk3OlmBFbuMEK5XYuv1CRRAPU7uC0989O0eTpjkzdzbX7IBCuYb5dSHY7q1p9TVEApaDKjrwqqo7fc3qh8g==" saltValue="IoDV8BL7nA2rub8yXrWh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Z1" zoomScale="70" zoomScaleNormal="70" zoomScaleSheetLayoutView="55" workbookViewId="0"/>
  </sheetViews>
  <sheetFormatPr defaultColWidth="0" defaultRowHeight="13.6" customHeight="1" zeroHeight="1" x14ac:dyDescent="0.15"/>
  <cols>
    <col min="1" max="116" width="2.625" style="254" customWidth="1"/>
    <col min="117" max="16384" width="9" style="253" hidden="1"/>
  </cols>
  <sheetData>
    <row r="1" spans="2:116" ht="12.9"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2.9" x14ac:dyDescent="0.15"/>
    <row r="3" spans="2:116" ht="12.9" x14ac:dyDescent="0.15"/>
    <row r="4" spans="2:116" ht="12.9"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2.9"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2.9" x14ac:dyDescent="0.15"/>
    <row r="20" spans="9:116" ht="12.9" x14ac:dyDescent="0.15"/>
    <row r="21" spans="9:116" ht="12.9" x14ac:dyDescent="0.15">
      <c r="DL21" s="253"/>
    </row>
    <row r="22" spans="9:116" ht="12.9" x14ac:dyDescent="0.15">
      <c r="DI22" s="253"/>
      <c r="DJ22" s="253"/>
      <c r="DK22" s="253"/>
      <c r="DL22" s="253"/>
    </row>
    <row r="23" spans="9:116" ht="12.9" x14ac:dyDescent="0.15">
      <c r="CY23" s="253"/>
      <c r="CZ23" s="253"/>
      <c r="DA23" s="253"/>
      <c r="DB23" s="253"/>
      <c r="DC23" s="253"/>
      <c r="DD23" s="253"/>
      <c r="DE23" s="253"/>
      <c r="DF23" s="253"/>
      <c r="DG23" s="253"/>
      <c r="DH23" s="253"/>
      <c r="DI23" s="253"/>
      <c r="DJ23" s="253"/>
      <c r="DK23" s="253"/>
      <c r="DL23" s="253"/>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53"/>
      <c r="DA35" s="253"/>
      <c r="DB35" s="253"/>
      <c r="DC35" s="253"/>
      <c r="DD35" s="253"/>
      <c r="DE35" s="253"/>
      <c r="DF35" s="253"/>
      <c r="DG35" s="253"/>
      <c r="DH35" s="253"/>
      <c r="DI35" s="253"/>
      <c r="DJ35" s="253"/>
      <c r="DK35" s="253"/>
      <c r="DL35" s="253"/>
    </row>
    <row r="36" spans="15:116" ht="12.9" x14ac:dyDescent="0.15"/>
    <row r="37" spans="15:116" ht="12.9" x14ac:dyDescent="0.15">
      <c r="DL37" s="253"/>
    </row>
    <row r="38" spans="15:116" ht="12.9" x14ac:dyDescent="0.15">
      <c r="DI38" s="253"/>
      <c r="DJ38" s="253"/>
      <c r="DK38" s="253"/>
      <c r="DL38" s="253"/>
    </row>
    <row r="39" spans="15:116" ht="12.9" x14ac:dyDescent="0.15"/>
    <row r="40" spans="15:116" ht="12.9" x14ac:dyDescent="0.15"/>
    <row r="41" spans="15:116" ht="12.9" x14ac:dyDescent="0.15"/>
    <row r="42" spans="15:116" ht="12.9" x14ac:dyDescent="0.15"/>
    <row r="43" spans="15:116" ht="12.9"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2.9" x14ac:dyDescent="0.15">
      <c r="DL44" s="253"/>
    </row>
    <row r="45" spans="15:116" ht="12.9" x14ac:dyDescent="0.15"/>
    <row r="46" spans="15:116" ht="12.9" x14ac:dyDescent="0.15">
      <c r="DA46" s="253"/>
      <c r="DB46" s="253"/>
      <c r="DC46" s="253"/>
      <c r="DD46" s="253"/>
      <c r="DE46" s="253"/>
      <c r="DF46" s="253"/>
      <c r="DG46" s="253"/>
      <c r="DH46" s="253"/>
      <c r="DI46" s="253"/>
      <c r="DJ46" s="253"/>
      <c r="DK46" s="253"/>
      <c r="DL46" s="253"/>
    </row>
    <row r="47" spans="15:116" ht="12.9" x14ac:dyDescent="0.15"/>
    <row r="48" spans="15:116" ht="12.9" x14ac:dyDescent="0.15"/>
    <row r="49" spans="104:116" ht="12.9" x14ac:dyDescent="0.15"/>
    <row r="50" spans="104:116" ht="12.9" x14ac:dyDescent="0.15">
      <c r="CZ50" s="253"/>
      <c r="DA50" s="253"/>
      <c r="DB50" s="253"/>
      <c r="DC50" s="253"/>
      <c r="DD50" s="253"/>
      <c r="DE50" s="253"/>
      <c r="DF50" s="253"/>
      <c r="DG50" s="253"/>
      <c r="DH50" s="253"/>
      <c r="DI50" s="253"/>
      <c r="DJ50" s="253"/>
      <c r="DK50" s="253"/>
      <c r="DL50" s="253"/>
    </row>
    <row r="51" spans="104:116" ht="12.9" x14ac:dyDescent="0.15"/>
    <row r="52" spans="104:116" ht="12.9" x14ac:dyDescent="0.15"/>
    <row r="53" spans="104:116" ht="12.9" x14ac:dyDescent="0.15">
      <c r="DL53" s="253"/>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53"/>
      <c r="DD67" s="253"/>
      <c r="DE67" s="253"/>
      <c r="DF67" s="253"/>
      <c r="DG67" s="253"/>
      <c r="DH67" s="253"/>
      <c r="DI67" s="253"/>
      <c r="DJ67" s="253"/>
      <c r="DK67" s="253"/>
      <c r="DL67" s="253"/>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sheetData>
  <sheetProtection algorithmName="SHA-512" hashValue="HzUQRxD2oz/aGOkB7fW5q/5qep5epsuBCQgg3WvOvnPbOQ9gJ6qNtgX3rMuC9ZQ66KqRe/Hq1bIUBcAvKy52wA==" saltValue="qpa1fDXlf9KQzrzBqPCI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0" zoomScale="70" zoomScaleSheetLayoutView="70" workbookViewId="0"/>
  </sheetViews>
  <sheetFormatPr defaultColWidth="0" defaultRowHeight="13.6"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ht="12.9" x14ac:dyDescent="0.15">
      <c r="AS1" s="255"/>
      <c r="AT1" s="255"/>
    </row>
    <row r="2" spans="1:46" ht="12.9" x14ac:dyDescent="0.15">
      <c r="AS2" s="255"/>
      <c r="AT2" s="255"/>
    </row>
    <row r="3" spans="1:46" ht="12.9" x14ac:dyDescent="0.15">
      <c r="AS3" s="255"/>
      <c r="AT3" s="255"/>
    </row>
    <row r="4" spans="1:46" ht="12.9" x14ac:dyDescent="0.15">
      <c r="AS4" s="255"/>
      <c r="AT4" s="255"/>
    </row>
    <row r="5" spans="1:46" ht="17"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2.9" x14ac:dyDescent="0.15">
      <c r="A6" s="259"/>
      <c r="AK6" s="260" t="s">
        <v>481</v>
      </c>
      <c r="AL6" s="260"/>
      <c r="AM6" s="260"/>
      <c r="AN6" s="260"/>
    </row>
    <row r="7" spans="1:46" ht="13.6" customHeight="1" x14ac:dyDescent="0.15">
      <c r="A7" s="259"/>
      <c r="AK7" s="262"/>
      <c r="AL7" s="263"/>
      <c r="AM7" s="263"/>
      <c r="AN7" s="264"/>
      <c r="AO7" s="1105" t="s">
        <v>482</v>
      </c>
      <c r="AP7" s="265"/>
      <c r="AQ7" s="266" t="s">
        <v>483</v>
      </c>
      <c r="AR7" s="267"/>
    </row>
    <row r="8" spans="1:46" ht="12.9" x14ac:dyDescent="0.15">
      <c r="A8" s="259"/>
      <c r="AK8" s="268"/>
      <c r="AL8" s="269"/>
      <c r="AM8" s="269"/>
      <c r="AN8" s="270"/>
      <c r="AO8" s="1106"/>
      <c r="AP8" s="271" t="s">
        <v>484</v>
      </c>
      <c r="AQ8" s="272" t="s">
        <v>485</v>
      </c>
      <c r="AR8" s="273" t="s">
        <v>486</v>
      </c>
    </row>
    <row r="9" spans="1:46" ht="12.9" x14ac:dyDescent="0.15">
      <c r="A9" s="259"/>
      <c r="AK9" s="1117" t="s">
        <v>487</v>
      </c>
      <c r="AL9" s="1118"/>
      <c r="AM9" s="1118"/>
      <c r="AN9" s="1119"/>
      <c r="AO9" s="274">
        <v>2274035</v>
      </c>
      <c r="AP9" s="274">
        <v>164013</v>
      </c>
      <c r="AQ9" s="275">
        <v>123213</v>
      </c>
      <c r="AR9" s="276">
        <v>33.1</v>
      </c>
    </row>
    <row r="10" spans="1:46" ht="13.6" customHeight="1" x14ac:dyDescent="0.15">
      <c r="A10" s="259"/>
      <c r="AK10" s="1117" t="s">
        <v>488</v>
      </c>
      <c r="AL10" s="1118"/>
      <c r="AM10" s="1118"/>
      <c r="AN10" s="1119"/>
      <c r="AO10" s="277">
        <v>2094</v>
      </c>
      <c r="AP10" s="277">
        <v>151</v>
      </c>
      <c r="AQ10" s="278">
        <v>19454</v>
      </c>
      <c r="AR10" s="279">
        <v>-99.2</v>
      </c>
    </row>
    <row r="11" spans="1:46" ht="13.6" customHeight="1" x14ac:dyDescent="0.15">
      <c r="A11" s="259"/>
      <c r="AK11" s="1117" t="s">
        <v>489</v>
      </c>
      <c r="AL11" s="1118"/>
      <c r="AM11" s="1118"/>
      <c r="AN11" s="1119"/>
      <c r="AO11" s="277">
        <v>180660</v>
      </c>
      <c r="AP11" s="277">
        <v>13030</v>
      </c>
      <c r="AQ11" s="278">
        <v>2988</v>
      </c>
      <c r="AR11" s="279">
        <v>336.1</v>
      </c>
    </row>
    <row r="12" spans="1:46" ht="13.6" customHeight="1" x14ac:dyDescent="0.15">
      <c r="A12" s="259"/>
      <c r="AK12" s="1117" t="s">
        <v>490</v>
      </c>
      <c r="AL12" s="1118"/>
      <c r="AM12" s="1118"/>
      <c r="AN12" s="1119"/>
      <c r="AO12" s="277" t="s">
        <v>491</v>
      </c>
      <c r="AP12" s="277" t="s">
        <v>491</v>
      </c>
      <c r="AQ12" s="278" t="s">
        <v>491</v>
      </c>
      <c r="AR12" s="279" t="s">
        <v>491</v>
      </c>
    </row>
    <row r="13" spans="1:46" ht="13.6" customHeight="1" x14ac:dyDescent="0.15">
      <c r="A13" s="259"/>
      <c r="AK13" s="1117" t="s">
        <v>492</v>
      </c>
      <c r="AL13" s="1118"/>
      <c r="AM13" s="1118"/>
      <c r="AN13" s="1119"/>
      <c r="AO13" s="277">
        <v>150345</v>
      </c>
      <c r="AP13" s="277">
        <v>10843</v>
      </c>
      <c r="AQ13" s="278">
        <v>6503</v>
      </c>
      <c r="AR13" s="279">
        <v>66.7</v>
      </c>
    </row>
    <row r="14" spans="1:46" ht="13.6" customHeight="1" x14ac:dyDescent="0.15">
      <c r="A14" s="259"/>
      <c r="AK14" s="1117" t="s">
        <v>493</v>
      </c>
      <c r="AL14" s="1118"/>
      <c r="AM14" s="1118"/>
      <c r="AN14" s="1119"/>
      <c r="AO14" s="277">
        <v>41538</v>
      </c>
      <c r="AP14" s="277">
        <v>2996</v>
      </c>
      <c r="AQ14" s="278">
        <v>2823</v>
      </c>
      <c r="AR14" s="279">
        <v>6.1</v>
      </c>
    </row>
    <row r="15" spans="1:46" ht="13.6" customHeight="1" x14ac:dyDescent="0.15">
      <c r="A15" s="259"/>
      <c r="AK15" s="1120" t="s">
        <v>494</v>
      </c>
      <c r="AL15" s="1121"/>
      <c r="AM15" s="1121"/>
      <c r="AN15" s="1122"/>
      <c r="AO15" s="277">
        <v>-99112</v>
      </c>
      <c r="AP15" s="277">
        <v>-7148</v>
      </c>
      <c r="AQ15" s="278">
        <v>-6736</v>
      </c>
      <c r="AR15" s="279">
        <v>6.1</v>
      </c>
    </row>
    <row r="16" spans="1:46" ht="12.9" x14ac:dyDescent="0.15">
      <c r="A16" s="259"/>
      <c r="AK16" s="1120" t="s">
        <v>177</v>
      </c>
      <c r="AL16" s="1121"/>
      <c r="AM16" s="1121"/>
      <c r="AN16" s="1122"/>
      <c r="AO16" s="277">
        <v>2549560</v>
      </c>
      <c r="AP16" s="277">
        <v>183885</v>
      </c>
      <c r="AQ16" s="278">
        <v>148246</v>
      </c>
      <c r="AR16" s="279">
        <v>24</v>
      </c>
    </row>
    <row r="17" spans="1:46" ht="12.9" x14ac:dyDescent="0.15">
      <c r="A17" s="259"/>
    </row>
    <row r="18" spans="1:46" ht="12.9" x14ac:dyDescent="0.15">
      <c r="A18" s="259"/>
      <c r="AQ18" s="280"/>
      <c r="AR18" s="280"/>
    </row>
    <row r="19" spans="1:46" ht="12.9" x14ac:dyDescent="0.15">
      <c r="A19" s="259"/>
      <c r="AK19" s="255" t="s">
        <v>495</v>
      </c>
    </row>
    <row r="20" spans="1:46" ht="12.9" x14ac:dyDescent="0.15">
      <c r="A20" s="259"/>
      <c r="AK20" s="281"/>
      <c r="AL20" s="282"/>
      <c r="AM20" s="282"/>
      <c r="AN20" s="283"/>
      <c r="AO20" s="284" t="s">
        <v>496</v>
      </c>
      <c r="AP20" s="285" t="s">
        <v>497</v>
      </c>
      <c r="AQ20" s="286" t="s">
        <v>498</v>
      </c>
      <c r="AR20" s="287"/>
    </row>
    <row r="21" spans="1:46" s="260" customFormat="1" ht="12.9" x14ac:dyDescent="0.15">
      <c r="A21" s="288"/>
      <c r="AK21" s="1123" t="s">
        <v>499</v>
      </c>
      <c r="AL21" s="1124"/>
      <c r="AM21" s="1124"/>
      <c r="AN21" s="1125"/>
      <c r="AO21" s="289">
        <v>18.46</v>
      </c>
      <c r="AP21" s="290">
        <v>12.94</v>
      </c>
      <c r="AQ21" s="291">
        <v>5.52</v>
      </c>
      <c r="AS21" s="292"/>
      <c r="AT21" s="288"/>
    </row>
    <row r="22" spans="1:46" s="260" customFormat="1" ht="12.9" x14ac:dyDescent="0.15">
      <c r="A22" s="288"/>
      <c r="AK22" s="1123" t="s">
        <v>500</v>
      </c>
      <c r="AL22" s="1124"/>
      <c r="AM22" s="1124"/>
      <c r="AN22" s="1125"/>
      <c r="AO22" s="293">
        <v>98.2</v>
      </c>
      <c r="AP22" s="294">
        <v>95.5</v>
      </c>
      <c r="AQ22" s="295">
        <v>2.7</v>
      </c>
      <c r="AR22" s="280"/>
      <c r="AS22" s="292"/>
      <c r="AT22" s="288"/>
    </row>
    <row r="23" spans="1:46" s="260" customFormat="1" ht="12.9" x14ac:dyDescent="0.15">
      <c r="A23" s="288"/>
      <c r="AP23" s="280"/>
      <c r="AQ23" s="280"/>
      <c r="AR23" s="280"/>
      <c r="AS23" s="292"/>
      <c r="AT23" s="288"/>
    </row>
    <row r="24" spans="1:46" s="260" customFormat="1" ht="12.9" x14ac:dyDescent="0.15">
      <c r="A24" s="288"/>
      <c r="AP24" s="280"/>
      <c r="AQ24" s="280"/>
      <c r="AR24" s="280"/>
      <c r="AS24" s="292"/>
      <c r="AT24" s="288"/>
    </row>
    <row r="25" spans="1:46" s="260" customFormat="1" ht="12.9"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2.9"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2.9" x14ac:dyDescent="0.15">
      <c r="A27" s="300"/>
      <c r="AS27" s="255"/>
      <c r="AT27" s="255"/>
    </row>
    <row r="28" spans="1:46" ht="17"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2.9" x14ac:dyDescent="0.15">
      <c r="A29" s="259"/>
      <c r="AK29" s="260" t="s">
        <v>503</v>
      </c>
      <c r="AL29" s="260"/>
      <c r="AM29" s="260"/>
      <c r="AN29" s="260"/>
      <c r="AS29" s="302"/>
    </row>
    <row r="30" spans="1:46" ht="13.6" customHeight="1" x14ac:dyDescent="0.15">
      <c r="A30" s="259"/>
      <c r="AK30" s="262"/>
      <c r="AL30" s="263"/>
      <c r="AM30" s="263"/>
      <c r="AN30" s="264"/>
      <c r="AO30" s="1105" t="s">
        <v>482</v>
      </c>
      <c r="AP30" s="265"/>
      <c r="AQ30" s="266" t="s">
        <v>483</v>
      </c>
      <c r="AR30" s="267"/>
    </row>
    <row r="31" spans="1:46" ht="12.9"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1075355</v>
      </c>
      <c r="AP32" s="303">
        <v>77559</v>
      </c>
      <c r="AQ32" s="304">
        <v>83862</v>
      </c>
      <c r="AR32" s="305">
        <v>-7.5</v>
      </c>
    </row>
    <row r="33" spans="1:46" ht="13.6"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t="s">
        <v>491</v>
      </c>
      <c r="AR34" s="305" t="s">
        <v>491</v>
      </c>
    </row>
    <row r="35" spans="1:46" ht="27" customHeight="1" x14ac:dyDescent="0.15">
      <c r="A35" s="259"/>
      <c r="AK35" s="1107" t="s">
        <v>507</v>
      </c>
      <c r="AL35" s="1108"/>
      <c r="AM35" s="1108"/>
      <c r="AN35" s="1109"/>
      <c r="AO35" s="303">
        <v>351734</v>
      </c>
      <c r="AP35" s="303">
        <v>25368</v>
      </c>
      <c r="AQ35" s="304">
        <v>26360</v>
      </c>
      <c r="AR35" s="305">
        <v>-3.8</v>
      </c>
    </row>
    <row r="36" spans="1:46" ht="27" customHeight="1" x14ac:dyDescent="0.15">
      <c r="A36" s="259"/>
      <c r="AK36" s="1107" t="s">
        <v>508</v>
      </c>
      <c r="AL36" s="1108"/>
      <c r="AM36" s="1108"/>
      <c r="AN36" s="1109"/>
      <c r="AO36" s="303">
        <v>28667</v>
      </c>
      <c r="AP36" s="303">
        <v>2068</v>
      </c>
      <c r="AQ36" s="304">
        <v>3483</v>
      </c>
      <c r="AR36" s="305">
        <v>-40.6</v>
      </c>
    </row>
    <row r="37" spans="1:46" ht="13.6" customHeight="1" x14ac:dyDescent="0.15">
      <c r="A37" s="259"/>
      <c r="AK37" s="1107" t="s">
        <v>509</v>
      </c>
      <c r="AL37" s="1108"/>
      <c r="AM37" s="1108"/>
      <c r="AN37" s="1109"/>
      <c r="AO37" s="303" t="s">
        <v>491</v>
      </c>
      <c r="AP37" s="303" t="s">
        <v>491</v>
      </c>
      <c r="AQ37" s="304">
        <v>612</v>
      </c>
      <c r="AR37" s="305" t="s">
        <v>491</v>
      </c>
    </row>
    <row r="38" spans="1:46" ht="27" customHeight="1" x14ac:dyDescent="0.15">
      <c r="A38" s="259"/>
      <c r="AK38" s="1110" t="s">
        <v>510</v>
      </c>
      <c r="AL38" s="1111"/>
      <c r="AM38" s="1111"/>
      <c r="AN38" s="1112"/>
      <c r="AO38" s="306" t="s">
        <v>491</v>
      </c>
      <c r="AP38" s="306" t="s">
        <v>491</v>
      </c>
      <c r="AQ38" s="307">
        <v>21</v>
      </c>
      <c r="AR38" s="295" t="s">
        <v>491</v>
      </c>
      <c r="AS38" s="302"/>
    </row>
    <row r="39" spans="1:46" ht="12.9" x14ac:dyDescent="0.15">
      <c r="A39" s="259"/>
      <c r="AK39" s="1110" t="s">
        <v>511</v>
      </c>
      <c r="AL39" s="1111"/>
      <c r="AM39" s="1111"/>
      <c r="AN39" s="1112"/>
      <c r="AO39" s="303">
        <v>-51413</v>
      </c>
      <c r="AP39" s="303">
        <v>-3708</v>
      </c>
      <c r="AQ39" s="304">
        <v>-3285</v>
      </c>
      <c r="AR39" s="305">
        <v>12.9</v>
      </c>
      <c r="AS39" s="302"/>
    </row>
    <row r="40" spans="1:46" ht="27" customHeight="1" x14ac:dyDescent="0.15">
      <c r="A40" s="259"/>
      <c r="AK40" s="1107" t="s">
        <v>512</v>
      </c>
      <c r="AL40" s="1108"/>
      <c r="AM40" s="1108"/>
      <c r="AN40" s="1109"/>
      <c r="AO40" s="303">
        <v>-902833</v>
      </c>
      <c r="AP40" s="303">
        <v>-65116</v>
      </c>
      <c r="AQ40" s="304">
        <v>-73039</v>
      </c>
      <c r="AR40" s="305">
        <v>-10.8</v>
      </c>
      <c r="AS40" s="302"/>
    </row>
    <row r="41" spans="1:46" ht="12.9" x14ac:dyDescent="0.15">
      <c r="A41" s="259"/>
      <c r="AK41" s="1113" t="s">
        <v>287</v>
      </c>
      <c r="AL41" s="1114"/>
      <c r="AM41" s="1114"/>
      <c r="AN41" s="1115"/>
      <c r="AO41" s="303">
        <v>501510</v>
      </c>
      <c r="AP41" s="303">
        <v>36171</v>
      </c>
      <c r="AQ41" s="304">
        <v>38015</v>
      </c>
      <c r="AR41" s="305">
        <v>-4.9000000000000004</v>
      </c>
      <c r="AS41" s="302"/>
    </row>
    <row r="42" spans="1:46" ht="12.9" x14ac:dyDescent="0.15">
      <c r="A42" s="259"/>
      <c r="AK42" s="308"/>
      <c r="AQ42" s="280"/>
      <c r="AR42" s="280"/>
      <c r="AS42" s="302"/>
    </row>
    <row r="43" spans="1:46" ht="12.9" x14ac:dyDescent="0.15">
      <c r="A43" s="259"/>
      <c r="AP43" s="309"/>
      <c r="AQ43" s="280"/>
      <c r="AS43" s="302"/>
    </row>
    <row r="44" spans="1:46" ht="12.9" x14ac:dyDescent="0.15">
      <c r="A44" s="259"/>
      <c r="AQ44" s="280"/>
    </row>
    <row r="45" spans="1:46" ht="12.9"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2.9"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350000000000001" customHeight="1" x14ac:dyDescent="0.15">
      <c r="A47" s="312" t="s">
        <v>513</v>
      </c>
    </row>
    <row r="48" spans="1:46" ht="12.9" x14ac:dyDescent="0.15">
      <c r="A48" s="259"/>
      <c r="AK48" s="313" t="s">
        <v>514</v>
      </c>
      <c r="AL48" s="313"/>
      <c r="AM48" s="313"/>
      <c r="AN48" s="313"/>
      <c r="AO48" s="313"/>
      <c r="AP48" s="313"/>
      <c r="AQ48" s="314"/>
      <c r="AR48" s="313"/>
    </row>
    <row r="49" spans="1:44" ht="13.6" customHeight="1" x14ac:dyDescent="0.15">
      <c r="A49" s="259"/>
      <c r="AK49" s="315"/>
      <c r="AL49" s="316"/>
      <c r="AM49" s="1100" t="s">
        <v>482</v>
      </c>
      <c r="AN49" s="1102" t="s">
        <v>515</v>
      </c>
      <c r="AO49" s="1103"/>
      <c r="AP49" s="1103"/>
      <c r="AQ49" s="1103"/>
      <c r="AR49" s="1104"/>
    </row>
    <row r="50" spans="1:44" ht="12.9" x14ac:dyDescent="0.15">
      <c r="A50" s="259"/>
      <c r="AK50" s="317"/>
      <c r="AL50" s="318"/>
      <c r="AM50" s="1101"/>
      <c r="AN50" s="319" t="s">
        <v>516</v>
      </c>
      <c r="AO50" s="320" t="s">
        <v>517</v>
      </c>
      <c r="AP50" s="321" t="s">
        <v>518</v>
      </c>
      <c r="AQ50" s="322" t="s">
        <v>519</v>
      </c>
      <c r="AR50" s="323" t="s">
        <v>520</v>
      </c>
    </row>
    <row r="51" spans="1:44" ht="12.9" x14ac:dyDescent="0.15">
      <c r="A51" s="259"/>
      <c r="AK51" s="315" t="s">
        <v>521</v>
      </c>
      <c r="AL51" s="316"/>
      <c r="AM51" s="324">
        <v>1704105</v>
      </c>
      <c r="AN51" s="325">
        <v>111891</v>
      </c>
      <c r="AO51" s="326">
        <v>203.8</v>
      </c>
      <c r="AP51" s="327">
        <v>113347</v>
      </c>
      <c r="AQ51" s="328">
        <v>15.1</v>
      </c>
      <c r="AR51" s="329">
        <v>188.7</v>
      </c>
    </row>
    <row r="52" spans="1:44" ht="12.9" x14ac:dyDescent="0.15">
      <c r="A52" s="259"/>
      <c r="AK52" s="330"/>
      <c r="AL52" s="331" t="s">
        <v>522</v>
      </c>
      <c r="AM52" s="332">
        <v>301109</v>
      </c>
      <c r="AN52" s="333">
        <v>19771</v>
      </c>
      <c r="AO52" s="334">
        <v>-9.3000000000000007</v>
      </c>
      <c r="AP52" s="335">
        <v>58728</v>
      </c>
      <c r="AQ52" s="336">
        <v>23.5</v>
      </c>
      <c r="AR52" s="337">
        <v>-32.799999999999997</v>
      </c>
    </row>
    <row r="53" spans="1:44" ht="12.9" x14ac:dyDescent="0.15">
      <c r="A53" s="259"/>
      <c r="AK53" s="315" t="s">
        <v>523</v>
      </c>
      <c r="AL53" s="316"/>
      <c r="AM53" s="324">
        <v>395152</v>
      </c>
      <c r="AN53" s="325">
        <v>26611</v>
      </c>
      <c r="AO53" s="326">
        <v>-76.2</v>
      </c>
      <c r="AP53" s="327">
        <v>120302</v>
      </c>
      <c r="AQ53" s="328">
        <v>6.1</v>
      </c>
      <c r="AR53" s="329">
        <v>-82.3</v>
      </c>
    </row>
    <row r="54" spans="1:44" ht="12.9" x14ac:dyDescent="0.15">
      <c r="A54" s="259"/>
      <c r="AK54" s="330"/>
      <c r="AL54" s="331" t="s">
        <v>522</v>
      </c>
      <c r="AM54" s="332">
        <v>158093</v>
      </c>
      <c r="AN54" s="333">
        <v>10647</v>
      </c>
      <c r="AO54" s="334">
        <v>-46.1</v>
      </c>
      <c r="AP54" s="335">
        <v>59328</v>
      </c>
      <c r="AQ54" s="336">
        <v>1</v>
      </c>
      <c r="AR54" s="337">
        <v>-47.1</v>
      </c>
    </row>
    <row r="55" spans="1:44" ht="12.9" x14ac:dyDescent="0.15">
      <c r="A55" s="259"/>
      <c r="AK55" s="315" t="s">
        <v>524</v>
      </c>
      <c r="AL55" s="316"/>
      <c r="AM55" s="324">
        <v>1495854</v>
      </c>
      <c r="AN55" s="325">
        <v>103476</v>
      </c>
      <c r="AO55" s="326">
        <v>288.8</v>
      </c>
      <c r="AP55" s="327">
        <v>114841</v>
      </c>
      <c r="AQ55" s="328">
        <v>-4.5</v>
      </c>
      <c r="AR55" s="329">
        <v>293.3</v>
      </c>
    </row>
    <row r="56" spans="1:44" ht="12.9" x14ac:dyDescent="0.15">
      <c r="A56" s="259"/>
      <c r="AK56" s="330"/>
      <c r="AL56" s="331" t="s">
        <v>522</v>
      </c>
      <c r="AM56" s="332">
        <v>290843</v>
      </c>
      <c r="AN56" s="333">
        <v>20119</v>
      </c>
      <c r="AO56" s="334">
        <v>89</v>
      </c>
      <c r="AP56" s="335">
        <v>51589</v>
      </c>
      <c r="AQ56" s="336">
        <v>-13</v>
      </c>
      <c r="AR56" s="337">
        <v>102</v>
      </c>
    </row>
    <row r="57" spans="1:44" ht="12.9" x14ac:dyDescent="0.15">
      <c r="A57" s="259"/>
      <c r="AK57" s="315" t="s">
        <v>525</v>
      </c>
      <c r="AL57" s="316"/>
      <c r="AM57" s="324">
        <v>2483410</v>
      </c>
      <c r="AN57" s="325">
        <v>175444</v>
      </c>
      <c r="AO57" s="326">
        <v>69.599999999999994</v>
      </c>
      <c r="AP57" s="327">
        <v>124145</v>
      </c>
      <c r="AQ57" s="328">
        <v>8.1</v>
      </c>
      <c r="AR57" s="329">
        <v>61.5</v>
      </c>
    </row>
    <row r="58" spans="1:44" ht="12.9" x14ac:dyDescent="0.15">
      <c r="A58" s="259"/>
      <c r="AK58" s="330"/>
      <c r="AL58" s="331" t="s">
        <v>522</v>
      </c>
      <c r="AM58" s="332">
        <v>396038</v>
      </c>
      <c r="AN58" s="333">
        <v>27979</v>
      </c>
      <c r="AO58" s="334">
        <v>39.1</v>
      </c>
      <c r="AP58" s="335">
        <v>54761</v>
      </c>
      <c r="AQ58" s="336">
        <v>6.1</v>
      </c>
      <c r="AR58" s="337">
        <v>33</v>
      </c>
    </row>
    <row r="59" spans="1:44" ht="12.9" x14ac:dyDescent="0.15">
      <c r="A59" s="259"/>
      <c r="AK59" s="315" t="s">
        <v>526</v>
      </c>
      <c r="AL59" s="316"/>
      <c r="AM59" s="324">
        <v>1054330</v>
      </c>
      <c r="AN59" s="325">
        <v>76043</v>
      </c>
      <c r="AO59" s="326">
        <v>-56.7</v>
      </c>
      <c r="AP59" s="327">
        <v>131480</v>
      </c>
      <c r="AQ59" s="328">
        <v>5.9</v>
      </c>
      <c r="AR59" s="329">
        <v>-62.6</v>
      </c>
    </row>
    <row r="60" spans="1:44" ht="12.9" x14ac:dyDescent="0.15">
      <c r="A60" s="259"/>
      <c r="AK60" s="330"/>
      <c r="AL60" s="331" t="s">
        <v>522</v>
      </c>
      <c r="AM60" s="332">
        <v>640611</v>
      </c>
      <c r="AN60" s="333">
        <v>46203</v>
      </c>
      <c r="AO60" s="334">
        <v>65.099999999999994</v>
      </c>
      <c r="AP60" s="335">
        <v>63148</v>
      </c>
      <c r="AQ60" s="336">
        <v>15.3</v>
      </c>
      <c r="AR60" s="337">
        <v>49.8</v>
      </c>
    </row>
    <row r="61" spans="1:44" ht="12.9" x14ac:dyDescent="0.15">
      <c r="A61" s="259"/>
      <c r="AK61" s="315" t="s">
        <v>527</v>
      </c>
      <c r="AL61" s="338"/>
      <c r="AM61" s="324">
        <v>1426570</v>
      </c>
      <c r="AN61" s="325">
        <v>98693</v>
      </c>
      <c r="AO61" s="326">
        <v>85.9</v>
      </c>
      <c r="AP61" s="327">
        <v>120823</v>
      </c>
      <c r="AQ61" s="339">
        <v>6.1</v>
      </c>
      <c r="AR61" s="329">
        <v>79.8</v>
      </c>
    </row>
    <row r="62" spans="1:44" ht="12.9" x14ac:dyDescent="0.15">
      <c r="A62" s="259"/>
      <c r="AK62" s="330"/>
      <c r="AL62" s="331" t="s">
        <v>522</v>
      </c>
      <c r="AM62" s="332">
        <v>357339</v>
      </c>
      <c r="AN62" s="333">
        <v>24944</v>
      </c>
      <c r="AO62" s="334">
        <v>27.6</v>
      </c>
      <c r="AP62" s="335">
        <v>57511</v>
      </c>
      <c r="AQ62" s="336">
        <v>6.6</v>
      </c>
      <c r="AR62" s="337">
        <v>21</v>
      </c>
    </row>
    <row r="63" spans="1:44" ht="12.9" x14ac:dyDescent="0.15">
      <c r="A63" s="259"/>
    </row>
    <row r="64" spans="1:44" ht="12.9" x14ac:dyDescent="0.15">
      <c r="A64" s="259"/>
    </row>
    <row r="65" spans="1:46" ht="12.9" x14ac:dyDescent="0.15">
      <c r="A65" s="259"/>
    </row>
    <row r="66" spans="1:46" ht="12.9"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6" hidden="1" customHeight="1" x14ac:dyDescent="0.15">
      <c r="AS67" s="255"/>
      <c r="AT67" s="255"/>
    </row>
    <row r="70" spans="1:46" ht="12.9" hidden="1" x14ac:dyDescent="0.15"/>
    <row r="71" spans="1:46" ht="12.9" hidden="1" x14ac:dyDescent="0.15"/>
    <row r="72" spans="1:46" ht="12.9" hidden="1" x14ac:dyDescent="0.15"/>
    <row r="73" spans="1:46" ht="12.9" hidden="1" x14ac:dyDescent="0.15"/>
  </sheetData>
  <sheetProtection algorithmName="SHA-512" hashValue="fEk1a6jdHKshM12reGFCMy0NPWLZHOzlcu5TEBcc+ZR5iAGX70ZBQegNGkmNnp9xMiMoF1ChhjNFDfb5mE5Hog==" saltValue="qquwxOfK6jPmSjjoCX6o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6" customHeight="1" zeroHeight="1" x14ac:dyDescent="0.15"/>
  <cols>
    <col min="1" max="125" width="2.5" style="254" customWidth="1"/>
    <col min="126" max="16384" width="9" style="253" hidden="1"/>
  </cols>
  <sheetData>
    <row r="1" spans="2:125" ht="13.6"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2.9" x14ac:dyDescent="0.15">
      <c r="B2" s="253"/>
      <c r="DG2" s="253"/>
    </row>
    <row r="3" spans="2:125" ht="12.9"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2.9" x14ac:dyDescent="0.15"/>
    <row r="5" spans="2:125" ht="12.9" x14ac:dyDescent="0.15"/>
    <row r="6" spans="2:125" ht="12.9" x14ac:dyDescent="0.15"/>
    <row r="7" spans="2:125" ht="12.9" x14ac:dyDescent="0.15"/>
    <row r="8" spans="2:125" ht="12.9" x14ac:dyDescent="0.15"/>
    <row r="9" spans="2:125" ht="12.9" x14ac:dyDescent="0.15">
      <c r="DU9" s="253"/>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53"/>
    </row>
    <row r="18" spans="125:125" ht="12.9" x14ac:dyDescent="0.15"/>
    <row r="19" spans="125:125" ht="12.9" x14ac:dyDescent="0.15"/>
    <row r="20" spans="125:125" ht="12.9" x14ac:dyDescent="0.15">
      <c r="DU20" s="253"/>
    </row>
    <row r="21" spans="125:125" ht="12.9" x14ac:dyDescent="0.15">
      <c r="DU21" s="253"/>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53"/>
    </row>
    <row r="29" spans="125:125" ht="12.9" x14ac:dyDescent="0.15"/>
    <row r="30" spans="125:125" ht="12.9" x14ac:dyDescent="0.15"/>
    <row r="31" spans="125:125" ht="12.9" x14ac:dyDescent="0.15"/>
    <row r="32" spans="125:125" ht="12.9" x14ac:dyDescent="0.15"/>
    <row r="33" spans="2:125" ht="12.9" x14ac:dyDescent="0.15">
      <c r="B33" s="253"/>
      <c r="G33" s="253"/>
      <c r="I33" s="253"/>
    </row>
    <row r="34" spans="2:125" ht="12.9" x14ac:dyDescent="0.15">
      <c r="C34" s="253"/>
      <c r="P34" s="253"/>
      <c r="DE34" s="253"/>
      <c r="DH34" s="253"/>
    </row>
    <row r="35" spans="2:125" ht="12.9" x14ac:dyDescent="0.15">
      <c r="D35" s="253"/>
      <c r="E35" s="253"/>
      <c r="DG35" s="253"/>
      <c r="DJ35" s="253"/>
      <c r="DP35" s="253"/>
      <c r="DQ35" s="253"/>
      <c r="DR35" s="253"/>
      <c r="DS35" s="253"/>
      <c r="DT35" s="253"/>
      <c r="DU35" s="253"/>
    </row>
    <row r="36" spans="2:125" ht="12.9"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2.9" x14ac:dyDescent="0.15">
      <c r="DU37" s="253"/>
    </row>
    <row r="38" spans="2:125" ht="12.9" x14ac:dyDescent="0.15">
      <c r="DT38" s="253"/>
      <c r="DU38" s="253"/>
    </row>
    <row r="39" spans="2:125" ht="12.9" x14ac:dyDescent="0.15"/>
    <row r="40" spans="2:125" ht="12.9" x14ac:dyDescent="0.15">
      <c r="DH40" s="253"/>
    </row>
    <row r="41" spans="2:125" ht="12.9" x14ac:dyDescent="0.15">
      <c r="DE41" s="253"/>
    </row>
    <row r="42" spans="2:125" ht="12.9" x14ac:dyDescent="0.15">
      <c r="DG42" s="253"/>
      <c r="DJ42" s="253"/>
    </row>
    <row r="43" spans="2:125" ht="12.9"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2.9" x14ac:dyDescent="0.15">
      <c r="DU44" s="253"/>
    </row>
    <row r="45" spans="2:125" ht="12.9" x14ac:dyDescent="0.15"/>
    <row r="46" spans="2:125" ht="12.9" x14ac:dyDescent="0.15"/>
    <row r="47" spans="2:125" ht="12.9" x14ac:dyDescent="0.15"/>
    <row r="48" spans="2:125" ht="12.9" x14ac:dyDescent="0.15">
      <c r="DT48" s="253"/>
      <c r="DU48" s="253"/>
    </row>
    <row r="49" spans="120:125" ht="12.9" x14ac:dyDescent="0.15">
      <c r="DU49" s="253"/>
    </row>
    <row r="50" spans="120:125" ht="12.9" x14ac:dyDescent="0.15">
      <c r="DU50" s="253"/>
    </row>
    <row r="51" spans="120:125" ht="12.9" x14ac:dyDescent="0.15">
      <c r="DP51" s="253"/>
      <c r="DQ51" s="253"/>
      <c r="DR51" s="253"/>
      <c r="DS51" s="253"/>
      <c r="DT51" s="253"/>
      <c r="DU51" s="253"/>
    </row>
    <row r="52" spans="120:125" ht="12.9" x14ac:dyDescent="0.15"/>
    <row r="53" spans="120:125" ht="12.9" x14ac:dyDescent="0.15"/>
    <row r="54" spans="120:125" ht="12.9" x14ac:dyDescent="0.15">
      <c r="DU54" s="253"/>
    </row>
    <row r="55" spans="120:125" ht="12.9" x14ac:dyDescent="0.15"/>
    <row r="56" spans="120:125" ht="12.9" x14ac:dyDescent="0.15"/>
    <row r="57" spans="120:125" ht="12.9" x14ac:dyDescent="0.15"/>
    <row r="58" spans="120:125" ht="12.9" x14ac:dyDescent="0.15">
      <c r="DU58" s="253"/>
    </row>
    <row r="59" spans="120:125" ht="12.9" x14ac:dyDescent="0.15"/>
    <row r="60" spans="120:125" ht="12.9" x14ac:dyDescent="0.15"/>
    <row r="61" spans="120:125" ht="12.9" x14ac:dyDescent="0.15"/>
    <row r="62" spans="120:125" ht="12.9" x14ac:dyDescent="0.15"/>
    <row r="63" spans="120:125" ht="12.9" x14ac:dyDescent="0.15">
      <c r="DU63" s="253"/>
    </row>
    <row r="64" spans="120:125" ht="12.9" x14ac:dyDescent="0.15">
      <c r="DT64" s="253"/>
      <c r="DU64" s="253"/>
    </row>
    <row r="65" spans="123:125" ht="12.9" x14ac:dyDescent="0.15"/>
    <row r="66" spans="123:125" ht="12.9" x14ac:dyDescent="0.15"/>
    <row r="67" spans="123:125" ht="12.9" x14ac:dyDescent="0.15"/>
    <row r="68" spans="123:125" ht="12.9" x14ac:dyDescent="0.15"/>
    <row r="69" spans="123:125" ht="12.9" x14ac:dyDescent="0.15">
      <c r="DS69" s="253"/>
      <c r="DT69" s="253"/>
      <c r="DU69" s="253"/>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53"/>
    </row>
    <row r="83" spans="116:125" ht="12.9" x14ac:dyDescent="0.15">
      <c r="DM83" s="253"/>
      <c r="DN83" s="253"/>
      <c r="DO83" s="253"/>
      <c r="DP83" s="253"/>
      <c r="DQ83" s="253"/>
      <c r="DR83" s="253"/>
      <c r="DS83" s="253"/>
      <c r="DT83" s="253"/>
      <c r="DU83" s="253"/>
    </row>
    <row r="84" spans="116:125" ht="12.9" x14ac:dyDescent="0.15"/>
    <row r="85" spans="116:125" ht="12.9" x14ac:dyDescent="0.15"/>
    <row r="86" spans="116:125" ht="12.9" x14ac:dyDescent="0.15"/>
    <row r="87" spans="116:125" ht="12.9" x14ac:dyDescent="0.15"/>
    <row r="88" spans="116:125" ht="12.9" x14ac:dyDescent="0.15">
      <c r="DU88" s="253"/>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53"/>
      <c r="DT94" s="253"/>
      <c r="DU94" s="253"/>
    </row>
    <row r="95" spans="116:125" ht="13.6" customHeight="1" x14ac:dyDescent="0.15">
      <c r="DU95" s="253"/>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53"/>
    </row>
    <row r="102" spans="124:125" ht="13.6" customHeight="1" x14ac:dyDescent="0.15"/>
    <row r="103" spans="124:125" ht="13.6" customHeight="1" x14ac:dyDescent="0.15"/>
    <row r="104" spans="124:125" ht="13.6" customHeight="1" x14ac:dyDescent="0.15">
      <c r="DT104" s="253"/>
      <c r="DU104" s="253"/>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53" t="s">
        <v>479</v>
      </c>
    </row>
    <row r="121" spans="125:125" ht="13.6" hidden="1" customHeight="1" x14ac:dyDescent="0.15">
      <c r="DU121" s="253"/>
    </row>
  </sheetData>
  <sheetProtection algorithmName="SHA-512" hashValue="NW8rxEaeMWkfDZJr7uGdY7EryLnyLPVEgh6g2KFHsm8K1Gi8OvnM+nOtj69ymiHPt9g2fyXo43KE/jM/z1ORhQ==" saltValue="hufcq3sacBABl4dEhBL4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85" zoomScaleNormal="85" zoomScaleSheetLayoutView="55" workbookViewId="0"/>
  </sheetViews>
  <sheetFormatPr defaultColWidth="0" defaultRowHeight="13.6" customHeight="1" zeroHeight="1" x14ac:dyDescent="0.15"/>
  <cols>
    <col min="1" max="125" width="2.5" style="254" customWidth="1"/>
    <col min="126" max="142" width="0" style="253" hidden="1" customWidth="1"/>
    <col min="143" max="16384" width="9" style="253" hidden="1"/>
  </cols>
  <sheetData>
    <row r="1" spans="1:125" ht="13.6"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2.9" x14ac:dyDescent="0.15">
      <c r="B2" s="253"/>
      <c r="T2" s="253"/>
    </row>
    <row r="3" spans="1:125" ht="12.9"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53"/>
      <c r="G33" s="253"/>
      <c r="I33" s="253"/>
    </row>
    <row r="34" spans="2:125" ht="12.9" x14ac:dyDescent="0.15">
      <c r="C34" s="253"/>
      <c r="P34" s="253"/>
      <c r="R34" s="253"/>
      <c r="U34" s="253"/>
    </row>
    <row r="35" spans="2:125" ht="12.9"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2.9" x14ac:dyDescent="0.15">
      <c r="F36" s="253"/>
      <c r="H36" s="253"/>
      <c r="J36" s="253"/>
      <c r="K36" s="253"/>
      <c r="L36" s="253"/>
      <c r="M36" s="253"/>
      <c r="N36" s="253"/>
      <c r="O36" s="253"/>
      <c r="Q36" s="253"/>
      <c r="S36" s="253"/>
      <c r="V36" s="253"/>
    </row>
    <row r="37" spans="2:125" ht="12.9" x14ac:dyDescent="0.15"/>
    <row r="38" spans="2:125" ht="12.9" x14ac:dyDescent="0.15"/>
    <row r="39" spans="2:125" ht="12.9" x14ac:dyDescent="0.15"/>
    <row r="40" spans="2:125" ht="12.9" x14ac:dyDescent="0.15">
      <c r="U40" s="253"/>
    </row>
    <row r="41" spans="2:125" ht="12.9" x14ac:dyDescent="0.15">
      <c r="R41" s="253"/>
    </row>
    <row r="42" spans="2:125" ht="12.9"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2.9" x14ac:dyDescent="0.15">
      <c r="Q43" s="253"/>
      <c r="S43" s="253"/>
      <c r="V43" s="253"/>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54" t="s">
        <v>479</v>
      </c>
    </row>
  </sheetData>
  <sheetProtection algorithmName="SHA-512" hashValue="lkR/kfENuZ4kHoT+X1295N+BrNrTDp8qXj+q51XK1XPhbeOSjRs8P0+LcptroJ/JyZo6VNuYD7vYInlAk4nwRg==" saltValue="aUM7eFCPyYX+2itMx4QD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29" zoomScale="68"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24.02</v>
      </c>
      <c r="G47" s="12">
        <v>23.4</v>
      </c>
      <c r="H47" s="12">
        <v>25.16</v>
      </c>
      <c r="I47" s="12">
        <v>26.4</v>
      </c>
      <c r="J47" s="13">
        <v>24.58</v>
      </c>
    </row>
    <row r="48" spans="2:10" ht="57.75" customHeight="1" x14ac:dyDescent="0.15">
      <c r="B48" s="14"/>
      <c r="C48" s="1128" t="s">
        <v>4</v>
      </c>
      <c r="D48" s="1128"/>
      <c r="E48" s="1129"/>
      <c r="F48" s="15">
        <v>1.34</v>
      </c>
      <c r="G48" s="16">
        <v>1.28</v>
      </c>
      <c r="H48" s="16">
        <v>1.28</v>
      </c>
      <c r="I48" s="16">
        <v>1.72</v>
      </c>
      <c r="J48" s="17">
        <v>2</v>
      </c>
    </row>
    <row r="49" spans="2:10" ht="57.75" customHeight="1" thickBot="1" x14ac:dyDescent="0.2">
      <c r="B49" s="18"/>
      <c r="C49" s="1130" t="s">
        <v>5</v>
      </c>
      <c r="D49" s="1130"/>
      <c r="E49" s="1131"/>
      <c r="F49" s="19">
        <v>0.01</v>
      </c>
      <c r="G49" s="20" t="s">
        <v>534</v>
      </c>
      <c r="H49" s="20">
        <v>2.12</v>
      </c>
      <c r="I49" s="20">
        <v>0.38</v>
      </c>
      <c r="J49" s="21" t="s">
        <v>535</v>
      </c>
    </row>
    <row r="50" spans="2:10" ht="12.9" x14ac:dyDescent="0.15"/>
  </sheetData>
  <sheetProtection algorithmName="SHA-512" hashValue="vfyn0aIFOyUNx6XZV1Hr5CoqRnU7swg6LP+jroTeE1zG6BVP1wdaWhzi2rMWrQldUn0vRd11JJC8DVWs7a1O5g==" saltValue="/JXVuQXjjHtvxO5VrRt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76" zoomScaleSheetLayoutView="100" workbookViewId="0"/>
  </sheetViews>
  <sheetFormatPr defaultColWidth="0" defaultRowHeight="13.6"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0</v>
      </c>
      <c r="K32" s="22"/>
      <c r="L32" s="22"/>
      <c r="M32" s="22"/>
      <c r="N32" s="22"/>
      <c r="O32" s="22"/>
      <c r="P32" s="22"/>
    </row>
    <row r="33" spans="1:16" ht="39.1"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1" customHeight="1" x14ac:dyDescent="0.15">
      <c r="A34" s="22"/>
      <c r="B34" s="31"/>
      <c r="C34" s="1136" t="s">
        <v>536</v>
      </c>
      <c r="D34" s="1136"/>
      <c r="E34" s="1137"/>
      <c r="F34" s="32">
        <v>5.78</v>
      </c>
      <c r="G34" s="33">
        <v>5.94</v>
      </c>
      <c r="H34" s="33">
        <v>5.85</v>
      </c>
      <c r="I34" s="33">
        <v>6.1</v>
      </c>
      <c r="J34" s="34">
        <v>5.78</v>
      </c>
      <c r="K34" s="22"/>
      <c r="L34" s="22"/>
      <c r="M34" s="22"/>
      <c r="N34" s="22"/>
      <c r="O34" s="22"/>
      <c r="P34" s="22"/>
    </row>
    <row r="35" spans="1:16" ht="39.1" customHeight="1" x14ac:dyDescent="0.15">
      <c r="A35" s="22"/>
      <c r="B35" s="35"/>
      <c r="C35" s="1132" t="s">
        <v>537</v>
      </c>
      <c r="D35" s="1132"/>
      <c r="E35" s="1133"/>
      <c r="F35" s="36">
        <v>4.5199999999999996</v>
      </c>
      <c r="G35" s="37">
        <v>4.88</v>
      </c>
      <c r="H35" s="37">
        <v>5.01</v>
      </c>
      <c r="I35" s="37">
        <v>5.73</v>
      </c>
      <c r="J35" s="38">
        <v>4.99</v>
      </c>
      <c r="K35" s="22"/>
      <c r="L35" s="22"/>
      <c r="M35" s="22"/>
      <c r="N35" s="22"/>
      <c r="O35" s="22"/>
      <c r="P35" s="22"/>
    </row>
    <row r="36" spans="1:16" ht="39.1" customHeight="1" x14ac:dyDescent="0.15">
      <c r="A36" s="22"/>
      <c r="B36" s="35"/>
      <c r="C36" s="1132" t="s">
        <v>538</v>
      </c>
      <c r="D36" s="1132"/>
      <c r="E36" s="1133"/>
      <c r="F36" s="36">
        <v>3.4</v>
      </c>
      <c r="G36" s="37">
        <v>3.39</v>
      </c>
      <c r="H36" s="37">
        <v>2.72</v>
      </c>
      <c r="I36" s="37">
        <v>2.99</v>
      </c>
      <c r="J36" s="38">
        <v>3.11</v>
      </c>
      <c r="K36" s="22"/>
      <c r="L36" s="22"/>
      <c r="M36" s="22"/>
      <c r="N36" s="22"/>
      <c r="O36" s="22"/>
      <c r="P36" s="22"/>
    </row>
    <row r="37" spans="1:16" ht="39.1" customHeight="1" x14ac:dyDescent="0.15">
      <c r="A37" s="22"/>
      <c r="B37" s="35"/>
      <c r="C37" s="1132" t="s">
        <v>539</v>
      </c>
      <c r="D37" s="1132"/>
      <c r="E37" s="1133"/>
      <c r="F37" s="36">
        <v>1.33</v>
      </c>
      <c r="G37" s="37">
        <v>1.27</v>
      </c>
      <c r="H37" s="37">
        <v>1.28</v>
      </c>
      <c r="I37" s="37">
        <v>1.72</v>
      </c>
      <c r="J37" s="38">
        <v>1.99</v>
      </c>
      <c r="K37" s="22"/>
      <c r="L37" s="22"/>
      <c r="M37" s="22"/>
      <c r="N37" s="22"/>
      <c r="O37" s="22"/>
      <c r="P37" s="22"/>
    </row>
    <row r="38" spans="1:16" ht="39.1" customHeight="1" x14ac:dyDescent="0.15">
      <c r="A38" s="22"/>
      <c r="B38" s="35"/>
      <c r="C38" s="1132" t="s">
        <v>540</v>
      </c>
      <c r="D38" s="1132"/>
      <c r="E38" s="1133"/>
      <c r="F38" s="36">
        <v>0.18</v>
      </c>
      <c r="G38" s="37">
        <v>7.0000000000000007E-2</v>
      </c>
      <c r="H38" s="37">
        <v>0.15</v>
      </c>
      <c r="I38" s="37">
        <v>0.11</v>
      </c>
      <c r="J38" s="38">
        <v>0.17</v>
      </c>
      <c r="K38" s="22"/>
      <c r="L38" s="22"/>
      <c r="M38" s="22"/>
      <c r="N38" s="22"/>
      <c r="O38" s="22"/>
      <c r="P38" s="22"/>
    </row>
    <row r="39" spans="1:16" ht="39.1" customHeight="1" x14ac:dyDescent="0.15">
      <c r="A39" s="22"/>
      <c r="B39" s="35"/>
      <c r="C39" s="1132" t="s">
        <v>541</v>
      </c>
      <c r="D39" s="1132"/>
      <c r="E39" s="1133"/>
      <c r="F39" s="36">
        <v>0.02</v>
      </c>
      <c r="G39" s="37">
        <v>0</v>
      </c>
      <c r="H39" s="37">
        <v>0.01</v>
      </c>
      <c r="I39" s="37">
        <v>0</v>
      </c>
      <c r="J39" s="38">
        <v>0.01</v>
      </c>
      <c r="K39" s="22"/>
      <c r="L39" s="22"/>
      <c r="M39" s="22"/>
      <c r="N39" s="22"/>
      <c r="O39" s="22"/>
      <c r="P39" s="22"/>
    </row>
    <row r="40" spans="1:16" ht="39.1" customHeight="1" x14ac:dyDescent="0.15">
      <c r="A40" s="22"/>
      <c r="B40" s="35"/>
      <c r="C40" s="1132" t="s">
        <v>542</v>
      </c>
      <c r="D40" s="1132"/>
      <c r="E40" s="1133"/>
      <c r="F40" s="36">
        <v>0.01</v>
      </c>
      <c r="G40" s="37">
        <v>0</v>
      </c>
      <c r="H40" s="37">
        <v>0</v>
      </c>
      <c r="I40" s="37">
        <v>0.01</v>
      </c>
      <c r="J40" s="38">
        <v>0</v>
      </c>
      <c r="K40" s="22"/>
      <c r="L40" s="22"/>
      <c r="M40" s="22"/>
      <c r="N40" s="22"/>
      <c r="O40" s="22"/>
      <c r="P40" s="22"/>
    </row>
    <row r="41" spans="1:16" ht="39.1" customHeight="1" x14ac:dyDescent="0.15">
      <c r="A41" s="22"/>
      <c r="B41" s="35"/>
      <c r="C41" s="1132" t="s">
        <v>543</v>
      </c>
      <c r="D41" s="1132"/>
      <c r="E41" s="1133"/>
      <c r="F41" s="36">
        <v>0</v>
      </c>
      <c r="G41" s="37">
        <v>0.03</v>
      </c>
      <c r="H41" s="37">
        <v>0.02</v>
      </c>
      <c r="I41" s="37">
        <v>0.01</v>
      </c>
      <c r="J41" s="38">
        <v>0</v>
      </c>
      <c r="K41" s="22"/>
      <c r="L41" s="22"/>
      <c r="M41" s="22"/>
      <c r="N41" s="22"/>
      <c r="O41" s="22"/>
      <c r="P41" s="22"/>
    </row>
    <row r="42" spans="1:16" ht="39.1" customHeight="1" x14ac:dyDescent="0.15">
      <c r="A42" s="22"/>
      <c r="B42" s="39"/>
      <c r="C42" s="1132" t="s">
        <v>544</v>
      </c>
      <c r="D42" s="1132"/>
      <c r="E42" s="1133"/>
      <c r="F42" s="36" t="s">
        <v>491</v>
      </c>
      <c r="G42" s="37" t="s">
        <v>491</v>
      </c>
      <c r="H42" s="37" t="s">
        <v>491</v>
      </c>
      <c r="I42" s="37" t="s">
        <v>491</v>
      </c>
      <c r="J42" s="38" t="s">
        <v>491</v>
      </c>
      <c r="K42" s="22"/>
      <c r="L42" s="22"/>
      <c r="M42" s="22"/>
      <c r="N42" s="22"/>
      <c r="O42" s="22"/>
      <c r="P42" s="22"/>
    </row>
    <row r="43" spans="1:16" ht="39.1" customHeight="1" thickBot="1" x14ac:dyDescent="0.2">
      <c r="A43" s="22"/>
      <c r="B43" s="40"/>
      <c r="C43" s="1134" t="s">
        <v>545</v>
      </c>
      <c r="D43" s="1134"/>
      <c r="E43" s="1135"/>
      <c r="F43" s="41">
        <v>0</v>
      </c>
      <c r="G43" s="42">
        <v>0</v>
      </c>
      <c r="H43" s="42">
        <v>0</v>
      </c>
      <c r="I43" s="42">
        <v>0</v>
      </c>
      <c r="J43" s="43">
        <v>0</v>
      </c>
      <c r="K43" s="22"/>
      <c r="L43" s="22"/>
      <c r="M43" s="22"/>
      <c r="N43" s="22"/>
      <c r="O43" s="22"/>
      <c r="P43" s="22"/>
    </row>
    <row r="44" spans="1:16" ht="39.1" customHeight="1" x14ac:dyDescent="0.15">
      <c r="A44" s="22"/>
      <c r="B44" s="44"/>
      <c r="C44" s="45"/>
      <c r="D44" s="45"/>
      <c r="E44" s="45"/>
      <c r="F44" s="22"/>
      <c r="G44" s="22"/>
      <c r="H44" s="22"/>
      <c r="I44" s="22"/>
      <c r="J44" s="22"/>
      <c r="K44" s="22"/>
      <c r="L44" s="22"/>
      <c r="M44" s="22"/>
      <c r="N44" s="22"/>
      <c r="O44" s="22"/>
      <c r="P44" s="22"/>
    </row>
    <row r="45" spans="1:16" ht="17" x14ac:dyDescent="0.15">
      <c r="A45" s="22"/>
      <c r="B45" s="22"/>
      <c r="C45" s="22"/>
      <c r="D45" s="22"/>
      <c r="E45" s="22"/>
      <c r="F45" s="22"/>
      <c r="G45" s="22"/>
      <c r="H45" s="22"/>
      <c r="I45" s="22"/>
      <c r="J45" s="22"/>
      <c r="K45" s="22"/>
      <c r="L45" s="22"/>
      <c r="M45" s="22"/>
      <c r="N45" s="22"/>
      <c r="O45" s="22"/>
      <c r="P45" s="22"/>
    </row>
  </sheetData>
  <sheetProtection algorithmName="SHA-512" hashValue="IUcKwkUqk2airkTcSr7F2vakKkvZ+Ir3fvQsBGJDGPRYj9g31aqp2EkMaDkTACs91dh9Tyc07TBVtSAM/lvLBg==" saltValue="LuZXnLKLlHUR8yXaUyWE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1"/>
  <sheetViews>
    <sheetView showGridLines="0" topLeftCell="A44" zoomScale="72"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6" customHeight="1" x14ac:dyDescent="0.15">
      <c r="A1" s="46"/>
      <c r="B1" s="46"/>
      <c r="C1" s="46"/>
      <c r="D1" s="46"/>
      <c r="E1" s="46"/>
      <c r="F1" s="46"/>
      <c r="G1" s="46"/>
      <c r="H1" s="46"/>
      <c r="I1" s="46"/>
      <c r="J1" s="46"/>
      <c r="K1" s="46"/>
      <c r="L1" s="46"/>
      <c r="M1" s="46"/>
      <c r="N1" s="46"/>
      <c r="O1" s="46"/>
      <c r="P1" s="46"/>
      <c r="Q1" s="46"/>
      <c r="R1" s="46"/>
      <c r="S1" s="46"/>
      <c r="T1" s="46"/>
      <c r="U1" s="46"/>
    </row>
    <row r="2" spans="1:21" ht="13.6" customHeight="1" x14ac:dyDescent="0.15">
      <c r="A2" s="46"/>
      <c r="B2" s="46"/>
      <c r="C2" s="46"/>
      <c r="D2" s="46"/>
      <c r="E2" s="46"/>
      <c r="F2" s="46"/>
      <c r="G2" s="46"/>
      <c r="H2" s="46"/>
      <c r="I2" s="46"/>
      <c r="J2" s="46"/>
      <c r="K2" s="46"/>
      <c r="L2" s="46"/>
      <c r="M2" s="46"/>
      <c r="N2" s="46"/>
      <c r="O2" s="46"/>
      <c r="P2" s="46"/>
      <c r="Q2" s="46"/>
      <c r="R2" s="46"/>
      <c r="S2" s="46"/>
      <c r="T2" s="46"/>
      <c r="U2" s="46"/>
    </row>
    <row r="3" spans="1:21" ht="13.6" customHeight="1" x14ac:dyDescent="0.15">
      <c r="A3" s="46"/>
      <c r="B3" s="46"/>
      <c r="C3" s="46"/>
      <c r="D3" s="46"/>
      <c r="E3" s="46"/>
      <c r="F3" s="46"/>
      <c r="G3" s="46"/>
      <c r="H3" s="46"/>
      <c r="I3" s="46"/>
      <c r="J3" s="46"/>
      <c r="K3" s="46"/>
      <c r="L3" s="46"/>
      <c r="M3" s="46"/>
      <c r="N3" s="46"/>
      <c r="O3" s="46"/>
      <c r="P3" s="46"/>
      <c r="Q3" s="46"/>
      <c r="R3" s="46"/>
      <c r="S3" s="46"/>
      <c r="T3" s="46"/>
      <c r="U3" s="46"/>
    </row>
    <row r="4" spans="1:21" ht="13.6" customHeight="1" x14ac:dyDescent="0.15">
      <c r="A4" s="46"/>
      <c r="B4" s="46"/>
      <c r="C4" s="46"/>
      <c r="D4" s="46"/>
      <c r="E4" s="46"/>
      <c r="F4" s="46"/>
      <c r="G4" s="46"/>
      <c r="H4" s="46"/>
      <c r="I4" s="46"/>
      <c r="J4" s="46"/>
      <c r="K4" s="46"/>
      <c r="L4" s="46"/>
      <c r="M4" s="46"/>
      <c r="N4" s="46"/>
      <c r="O4" s="46"/>
      <c r="P4" s="46"/>
      <c r="Q4" s="46"/>
      <c r="R4" s="46"/>
      <c r="S4" s="46"/>
      <c r="T4" s="46"/>
      <c r="U4" s="46"/>
    </row>
    <row r="5" spans="1:21" ht="13.6" customHeight="1" x14ac:dyDescent="0.15">
      <c r="A5" s="46"/>
      <c r="B5" s="46"/>
      <c r="C5" s="46"/>
      <c r="D5" s="46"/>
      <c r="E5" s="46"/>
      <c r="F5" s="46"/>
      <c r="G5" s="46"/>
      <c r="H5" s="46"/>
      <c r="I5" s="46"/>
      <c r="J5" s="46"/>
      <c r="K5" s="46"/>
      <c r="L5" s="46"/>
      <c r="M5" s="46"/>
      <c r="N5" s="46"/>
      <c r="O5" s="46"/>
      <c r="P5" s="46"/>
      <c r="Q5" s="46"/>
      <c r="R5" s="46"/>
      <c r="S5" s="46"/>
      <c r="T5" s="46"/>
      <c r="U5" s="46"/>
    </row>
    <row r="6" spans="1:21" ht="13.6" customHeight="1" x14ac:dyDescent="0.15">
      <c r="A6" s="46"/>
      <c r="B6" s="46"/>
      <c r="C6" s="46"/>
      <c r="D6" s="46"/>
      <c r="E6" s="46"/>
      <c r="F6" s="46"/>
      <c r="G6" s="46"/>
      <c r="H6" s="46"/>
      <c r="I6" s="46"/>
      <c r="J6" s="46"/>
      <c r="K6" s="46"/>
      <c r="L6" s="46"/>
      <c r="M6" s="46"/>
      <c r="N6" s="46"/>
      <c r="O6" s="46"/>
      <c r="P6" s="46"/>
      <c r="Q6" s="46"/>
      <c r="R6" s="46"/>
      <c r="S6" s="46"/>
      <c r="T6" s="46"/>
      <c r="U6" s="46"/>
    </row>
    <row r="7" spans="1:21" ht="13.6" customHeight="1" x14ac:dyDescent="0.15">
      <c r="A7" s="46"/>
      <c r="B7" s="46"/>
      <c r="C7" s="46"/>
      <c r="D7" s="46"/>
      <c r="E7" s="46"/>
      <c r="F7" s="46"/>
      <c r="G7" s="46"/>
      <c r="H7" s="46"/>
      <c r="I7" s="46"/>
      <c r="J7" s="46"/>
      <c r="K7" s="46"/>
      <c r="L7" s="46"/>
      <c r="M7" s="46"/>
      <c r="N7" s="46"/>
      <c r="O7" s="46"/>
      <c r="P7" s="46"/>
      <c r="Q7" s="46"/>
      <c r="R7" s="46"/>
      <c r="S7" s="46"/>
      <c r="T7" s="46"/>
      <c r="U7" s="46"/>
    </row>
    <row r="8" spans="1:21" ht="13.6" customHeight="1" x14ac:dyDescent="0.15">
      <c r="A8" s="46"/>
      <c r="B8" s="46"/>
      <c r="C8" s="46"/>
      <c r="D8" s="46"/>
      <c r="E8" s="46"/>
      <c r="F8" s="46"/>
      <c r="G8" s="46"/>
      <c r="H8" s="46"/>
      <c r="I8" s="46"/>
      <c r="J8" s="46"/>
      <c r="K8" s="46"/>
      <c r="L8" s="46"/>
      <c r="M8" s="46"/>
      <c r="N8" s="46"/>
      <c r="O8" s="46"/>
      <c r="P8" s="46"/>
      <c r="Q8" s="46"/>
      <c r="R8" s="46"/>
      <c r="S8" s="46"/>
      <c r="T8" s="46"/>
      <c r="U8" s="46"/>
    </row>
    <row r="9" spans="1:21" ht="13.6" customHeight="1" x14ac:dyDescent="0.15">
      <c r="A9" s="46"/>
      <c r="B9" s="46"/>
      <c r="C9" s="46"/>
      <c r="D9" s="46"/>
      <c r="E9" s="46"/>
      <c r="F9" s="46"/>
      <c r="G9" s="46"/>
      <c r="H9" s="46"/>
      <c r="I9" s="46"/>
      <c r="J9" s="46"/>
      <c r="K9" s="46"/>
      <c r="L9" s="46"/>
      <c r="M9" s="46"/>
      <c r="N9" s="46"/>
      <c r="O9" s="46"/>
      <c r="P9" s="46"/>
      <c r="Q9" s="46"/>
      <c r="R9" s="46"/>
      <c r="S9" s="46"/>
      <c r="T9" s="46"/>
      <c r="U9" s="46"/>
    </row>
    <row r="10" spans="1:21" ht="13.6"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6"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6"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6"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6"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6"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6"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6"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6"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6"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6"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6"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6"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6"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6"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6"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6"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6"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6"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6"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6"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6"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6"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6"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6"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6"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6"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6"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6"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6"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6"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6"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6"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1437</v>
      </c>
      <c r="L45" s="58">
        <v>1343</v>
      </c>
      <c r="M45" s="58">
        <v>1237</v>
      </c>
      <c r="N45" s="58">
        <v>1021</v>
      </c>
      <c r="O45" s="59">
        <v>1075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337</v>
      </c>
      <c r="L48" s="62">
        <v>340</v>
      </c>
      <c r="M48" s="62">
        <v>324</v>
      </c>
      <c r="N48" s="62">
        <v>343</v>
      </c>
      <c r="O48" s="63">
        <v>352</v>
      </c>
      <c r="P48" s="46"/>
      <c r="Q48" s="46"/>
      <c r="R48" s="46"/>
      <c r="S48" s="46"/>
      <c r="T48" s="46"/>
      <c r="U48" s="46"/>
    </row>
    <row r="49" spans="1:21" ht="30.75" customHeight="1" x14ac:dyDescent="0.15">
      <c r="A49" s="46"/>
      <c r="B49" s="1163"/>
      <c r="C49" s="1164"/>
      <c r="D49" s="60"/>
      <c r="E49" s="1140" t="s">
        <v>14</v>
      </c>
      <c r="F49" s="1140"/>
      <c r="G49" s="1140"/>
      <c r="H49" s="1140"/>
      <c r="I49" s="1140"/>
      <c r="J49" s="1141"/>
      <c r="K49" s="61">
        <v>0</v>
      </c>
      <c r="L49" s="62">
        <v>11</v>
      </c>
      <c r="M49" s="62">
        <v>29</v>
      </c>
      <c r="N49" s="62">
        <v>29</v>
      </c>
      <c r="O49" s="63">
        <v>29</v>
      </c>
      <c r="P49" s="46"/>
      <c r="Q49" s="46"/>
      <c r="R49" s="46"/>
      <c r="S49" s="46"/>
      <c r="T49" s="46"/>
      <c r="U49" s="46"/>
    </row>
    <row r="50" spans="1:21" ht="30.75" customHeight="1" x14ac:dyDescent="0.15">
      <c r="A50" s="46"/>
      <c r="B50" s="1163"/>
      <c r="C50" s="1164"/>
      <c r="D50" s="60"/>
      <c r="E50" s="1140" t="s">
        <v>15</v>
      </c>
      <c r="F50" s="1140"/>
      <c r="G50" s="1140"/>
      <c r="H50" s="1140"/>
      <c r="I50" s="1140"/>
      <c r="J50" s="1141"/>
      <c r="K50" s="61">
        <v>115</v>
      </c>
      <c r="L50" s="62">
        <v>111</v>
      </c>
      <c r="M50" s="62" t="s">
        <v>491</v>
      </c>
      <c r="N50" s="62" t="s">
        <v>491</v>
      </c>
      <c r="O50" s="63" t="s">
        <v>491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1188</v>
      </c>
      <c r="L52" s="62">
        <v>1131</v>
      </c>
      <c r="M52" s="62">
        <v>1041</v>
      </c>
      <c r="N52" s="62">
        <v>923</v>
      </c>
      <c r="O52" s="63">
        <v>954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701</v>
      </c>
      <c r="L53" s="67">
        <v>674</v>
      </c>
      <c r="M53" s="67">
        <v>549</v>
      </c>
      <c r="N53" s="67">
        <v>470</v>
      </c>
      <c r="O53" s="68">
        <v>502</v>
      </c>
      <c r="P53" s="46"/>
      <c r="Q53" s="46"/>
      <c r="R53" s="46"/>
      <c r="S53" s="46"/>
      <c r="T53" s="46"/>
      <c r="U53" s="46"/>
    </row>
    <row r="54" spans="1:21" ht="23.95"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3.95"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3.95"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6"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6" customHeight="1" x14ac:dyDescent="0.15">
      <c r="B58" s="1146" t="s">
        <v>24</v>
      </c>
      <c r="C58" s="1147"/>
      <c r="D58" s="1152" t="s">
        <v>25</v>
      </c>
      <c r="E58" s="1153"/>
      <c r="F58" s="1153"/>
      <c r="G58" s="1153"/>
      <c r="H58" s="1153"/>
      <c r="I58" s="1153"/>
      <c r="J58" s="1154"/>
      <c r="K58" s="81"/>
      <c r="L58" s="82"/>
      <c r="M58" s="82"/>
      <c r="N58" s="82"/>
      <c r="O58" s="83"/>
    </row>
    <row r="59" spans="1:21" ht="31.6" customHeight="1" x14ac:dyDescent="0.15">
      <c r="B59" s="1148"/>
      <c r="C59" s="1149"/>
      <c r="D59" s="1155" t="s">
        <v>26</v>
      </c>
      <c r="E59" s="1156"/>
      <c r="F59" s="1156"/>
      <c r="G59" s="1156"/>
      <c r="H59" s="1156"/>
      <c r="I59" s="1156"/>
      <c r="J59" s="1157"/>
      <c r="K59" s="84"/>
      <c r="L59" s="85"/>
      <c r="M59" s="85"/>
      <c r="N59" s="85"/>
      <c r="O59" s="86"/>
    </row>
    <row r="60" spans="1:21" ht="31.6" customHeight="1" thickBot="1" x14ac:dyDescent="0.2">
      <c r="B60" s="1150"/>
      <c r="C60" s="1151"/>
      <c r="D60" s="1158" t="s">
        <v>27</v>
      </c>
      <c r="E60" s="1159"/>
      <c r="F60" s="1159"/>
      <c r="G60" s="1159"/>
      <c r="H60" s="1159"/>
      <c r="I60" s="1159"/>
      <c r="J60" s="1160"/>
      <c r="K60" s="87"/>
      <c r="L60" s="88"/>
      <c r="M60" s="88"/>
      <c r="N60" s="88"/>
      <c r="O60" s="89"/>
    </row>
    <row r="61" spans="1:21" ht="23.95" customHeight="1" x14ac:dyDescent="0.15">
      <c r="B61" s="90"/>
      <c r="C61" s="90"/>
      <c r="D61" s="91" t="s">
        <v>28</v>
      </c>
      <c r="E61" s="92"/>
      <c r="F61" s="92"/>
      <c r="G61" s="92"/>
      <c r="H61" s="92"/>
      <c r="I61" s="92"/>
      <c r="J61" s="92"/>
      <c r="K61" s="92"/>
      <c r="L61" s="92"/>
      <c r="M61" s="92"/>
      <c r="N61" s="92"/>
      <c r="O61" s="92"/>
    </row>
    <row r="62" spans="1:21" ht="23.95" customHeight="1" x14ac:dyDescent="0.15">
      <c r="B62" s="93"/>
      <c r="C62" s="93"/>
      <c r="D62" s="91" t="s">
        <v>29</v>
      </c>
      <c r="E62" s="92"/>
      <c r="F62" s="92"/>
      <c r="G62" s="92"/>
      <c r="H62" s="92"/>
      <c r="I62" s="92"/>
      <c r="J62" s="92"/>
      <c r="K62" s="92"/>
      <c r="L62" s="92"/>
      <c r="M62" s="92"/>
      <c r="N62" s="92"/>
      <c r="O62" s="92"/>
    </row>
    <row r="63" spans="1:21" ht="23.95"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3.95"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row r="71" s="47" customFormat="1" ht="12.6" hidden="1" customHeight="1" x14ac:dyDescent="0.15"/>
  </sheetData>
  <sheetProtection algorithmName="SHA-512" hashValue="RmP57cUtzvHo8oOmajx52zdQ5kxUFaVf5uYEFlahe5+vpfS7wJOGaehceA8gp6wYJi1hE+Mkxs5+nfZf9Ue9bw==" saltValue="uHwzUxiqpr7VfZ5Gd+6k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5" zoomScale="85" zoomScaleNormal="85" zoomScaleSheetLayoutView="100" workbookViewId="0"/>
  </sheetViews>
  <sheetFormatPr defaultColWidth="0" defaultRowHeight="13.6"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s="94" customFormat="1" ht="14.95" customHeight="1" x14ac:dyDescent="0.15"/>
    <row r="30" s="94" customFormat="1" ht="14.95" customHeight="1" x14ac:dyDescent="0.15"/>
    <row r="31" s="94" customFormat="1" ht="14.95" customHeight="1" x14ac:dyDescent="0.15"/>
    <row r="32" s="94" customFormat="1"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5" t="s">
        <v>7</v>
      </c>
    </row>
    <row r="40" spans="2:13" ht="27.7" customHeight="1" thickBot="1" x14ac:dyDescent="0.25">
      <c r="B40" s="96" t="s">
        <v>8</v>
      </c>
      <c r="C40" s="97"/>
      <c r="D40" s="97"/>
      <c r="E40" s="98"/>
      <c r="F40" s="98"/>
      <c r="G40" s="98"/>
      <c r="H40" s="99" t="s">
        <v>2</v>
      </c>
      <c r="I40" s="100" t="s">
        <v>529</v>
      </c>
      <c r="J40" s="101" t="s">
        <v>530</v>
      </c>
      <c r="K40" s="101" t="s">
        <v>531</v>
      </c>
      <c r="L40" s="101" t="s">
        <v>532</v>
      </c>
      <c r="M40" s="102" t="s">
        <v>533</v>
      </c>
    </row>
    <row r="41" spans="2:13" ht="27.7" customHeight="1" x14ac:dyDescent="0.15">
      <c r="B41" s="1181" t="s">
        <v>30</v>
      </c>
      <c r="C41" s="1182"/>
      <c r="D41" s="103"/>
      <c r="E41" s="1183" t="s">
        <v>31</v>
      </c>
      <c r="F41" s="1183"/>
      <c r="G41" s="1183"/>
      <c r="H41" s="1184"/>
      <c r="I41" s="342">
        <v>10355</v>
      </c>
      <c r="J41" s="343">
        <v>9555</v>
      </c>
      <c r="K41" s="343">
        <v>9286</v>
      </c>
      <c r="L41" s="343">
        <v>9576</v>
      </c>
      <c r="M41" s="344">
        <v>9161</v>
      </c>
    </row>
    <row r="42" spans="2:13" ht="27.7" customHeight="1" x14ac:dyDescent="0.15">
      <c r="B42" s="1171"/>
      <c r="C42" s="1172"/>
      <c r="D42" s="104"/>
      <c r="E42" s="1175" t="s">
        <v>32</v>
      </c>
      <c r="F42" s="1175"/>
      <c r="G42" s="1175"/>
      <c r="H42" s="1176"/>
      <c r="I42" s="345">
        <v>352</v>
      </c>
      <c r="J42" s="346">
        <v>183</v>
      </c>
      <c r="K42" s="346">
        <v>156</v>
      </c>
      <c r="L42" s="346">
        <v>128</v>
      </c>
      <c r="M42" s="347">
        <v>101</v>
      </c>
    </row>
    <row r="43" spans="2:13" ht="27.7" customHeight="1" x14ac:dyDescent="0.15">
      <c r="B43" s="1171"/>
      <c r="C43" s="1172"/>
      <c r="D43" s="104"/>
      <c r="E43" s="1175" t="s">
        <v>33</v>
      </c>
      <c r="F43" s="1175"/>
      <c r="G43" s="1175"/>
      <c r="H43" s="1176"/>
      <c r="I43" s="345">
        <v>2667</v>
      </c>
      <c r="J43" s="346">
        <v>2337</v>
      </c>
      <c r="K43" s="346">
        <v>2043</v>
      </c>
      <c r="L43" s="346">
        <v>1660</v>
      </c>
      <c r="M43" s="347">
        <v>1380</v>
      </c>
    </row>
    <row r="44" spans="2:13" ht="27.7" customHeight="1" x14ac:dyDescent="0.15">
      <c r="B44" s="1171"/>
      <c r="C44" s="1172"/>
      <c r="D44" s="104"/>
      <c r="E44" s="1175" t="s">
        <v>34</v>
      </c>
      <c r="F44" s="1175"/>
      <c r="G44" s="1175"/>
      <c r="H44" s="1176"/>
      <c r="I44" s="345">
        <v>141</v>
      </c>
      <c r="J44" s="346">
        <v>339</v>
      </c>
      <c r="K44" s="346">
        <v>311</v>
      </c>
      <c r="L44" s="346">
        <v>282</v>
      </c>
      <c r="M44" s="347">
        <v>254</v>
      </c>
    </row>
    <row r="45" spans="2:13" ht="27.7" customHeight="1" x14ac:dyDescent="0.15">
      <c r="B45" s="1171"/>
      <c r="C45" s="1172"/>
      <c r="D45" s="104"/>
      <c r="E45" s="1175" t="s">
        <v>35</v>
      </c>
      <c r="F45" s="1175"/>
      <c r="G45" s="1175"/>
      <c r="H45" s="1176"/>
      <c r="I45" s="345">
        <v>1774</v>
      </c>
      <c r="J45" s="346">
        <v>1718</v>
      </c>
      <c r="K45" s="346">
        <v>1650</v>
      </c>
      <c r="L45" s="346">
        <v>1640</v>
      </c>
      <c r="M45" s="347">
        <v>1616</v>
      </c>
    </row>
    <row r="46" spans="2:13" ht="27.7" customHeight="1" x14ac:dyDescent="0.15">
      <c r="B46" s="1171"/>
      <c r="C46" s="1172"/>
      <c r="D46" s="105"/>
      <c r="E46" s="1175" t="s">
        <v>36</v>
      </c>
      <c r="F46" s="1175"/>
      <c r="G46" s="1175"/>
      <c r="H46" s="1176"/>
      <c r="I46" s="345" t="s">
        <v>491</v>
      </c>
      <c r="J46" s="346" t="s">
        <v>491</v>
      </c>
      <c r="K46" s="346" t="s">
        <v>491</v>
      </c>
      <c r="L46" s="346" t="s">
        <v>491</v>
      </c>
      <c r="M46" s="347" t="s">
        <v>491</v>
      </c>
    </row>
    <row r="47" spans="2:13" ht="27.7" customHeight="1" x14ac:dyDescent="0.15">
      <c r="B47" s="1171"/>
      <c r="C47" s="1172"/>
      <c r="D47" s="106"/>
      <c r="E47" s="1185" t="s">
        <v>37</v>
      </c>
      <c r="F47" s="1186"/>
      <c r="G47" s="1186"/>
      <c r="H47" s="1187"/>
      <c r="I47" s="345" t="s">
        <v>491</v>
      </c>
      <c r="J47" s="346" t="s">
        <v>491</v>
      </c>
      <c r="K47" s="346" t="s">
        <v>491</v>
      </c>
      <c r="L47" s="346" t="s">
        <v>491</v>
      </c>
      <c r="M47" s="347" t="s">
        <v>491</v>
      </c>
    </row>
    <row r="48" spans="2:13" ht="27.7" customHeight="1" x14ac:dyDescent="0.15">
      <c r="B48" s="1171"/>
      <c r="C48" s="1172"/>
      <c r="D48" s="104"/>
      <c r="E48" s="1175" t="s">
        <v>38</v>
      </c>
      <c r="F48" s="1175"/>
      <c r="G48" s="1175"/>
      <c r="H48" s="1176"/>
      <c r="I48" s="345" t="s">
        <v>491</v>
      </c>
      <c r="J48" s="346" t="s">
        <v>491</v>
      </c>
      <c r="K48" s="346" t="s">
        <v>491</v>
      </c>
      <c r="L48" s="346" t="s">
        <v>491</v>
      </c>
      <c r="M48" s="347" t="s">
        <v>491</v>
      </c>
    </row>
    <row r="49" spans="2:13" ht="27.7" customHeight="1" x14ac:dyDescent="0.15">
      <c r="B49" s="1173"/>
      <c r="C49" s="1174"/>
      <c r="D49" s="104"/>
      <c r="E49" s="1175" t="s">
        <v>39</v>
      </c>
      <c r="F49" s="1175"/>
      <c r="G49" s="1175"/>
      <c r="H49" s="1176"/>
      <c r="I49" s="345" t="s">
        <v>491</v>
      </c>
      <c r="J49" s="346" t="s">
        <v>491</v>
      </c>
      <c r="K49" s="346" t="s">
        <v>491</v>
      </c>
      <c r="L49" s="346" t="s">
        <v>491</v>
      </c>
      <c r="M49" s="347" t="s">
        <v>491</v>
      </c>
    </row>
    <row r="50" spans="2:13" ht="27.7" customHeight="1" x14ac:dyDescent="0.15">
      <c r="B50" s="1169" t="s">
        <v>40</v>
      </c>
      <c r="C50" s="1170"/>
      <c r="D50" s="107"/>
      <c r="E50" s="1175" t="s">
        <v>41</v>
      </c>
      <c r="F50" s="1175"/>
      <c r="G50" s="1175"/>
      <c r="H50" s="1176"/>
      <c r="I50" s="345">
        <v>2873</v>
      </c>
      <c r="J50" s="346">
        <v>3375</v>
      </c>
      <c r="K50" s="346">
        <v>4490</v>
      </c>
      <c r="L50" s="346">
        <v>4671</v>
      </c>
      <c r="M50" s="347">
        <v>5023</v>
      </c>
    </row>
    <row r="51" spans="2:13" ht="27.7" customHeight="1" x14ac:dyDescent="0.15">
      <c r="B51" s="1171"/>
      <c r="C51" s="1172"/>
      <c r="D51" s="104"/>
      <c r="E51" s="1175" t="s">
        <v>42</v>
      </c>
      <c r="F51" s="1175"/>
      <c r="G51" s="1175"/>
      <c r="H51" s="1176"/>
      <c r="I51" s="345">
        <v>394</v>
      </c>
      <c r="J51" s="346">
        <v>290</v>
      </c>
      <c r="K51" s="346">
        <v>208</v>
      </c>
      <c r="L51" s="346">
        <v>171</v>
      </c>
      <c r="M51" s="347">
        <v>139</v>
      </c>
    </row>
    <row r="52" spans="2:13" ht="27.7" customHeight="1" x14ac:dyDescent="0.15">
      <c r="B52" s="1173"/>
      <c r="C52" s="1174"/>
      <c r="D52" s="104"/>
      <c r="E52" s="1175" t="s">
        <v>43</v>
      </c>
      <c r="F52" s="1175"/>
      <c r="G52" s="1175"/>
      <c r="H52" s="1176"/>
      <c r="I52" s="345">
        <v>9499</v>
      </c>
      <c r="J52" s="346">
        <v>8911</v>
      </c>
      <c r="K52" s="346">
        <v>8750</v>
      </c>
      <c r="L52" s="346">
        <v>8798</v>
      </c>
      <c r="M52" s="347">
        <v>8344</v>
      </c>
    </row>
    <row r="53" spans="2:13" ht="27.7" customHeight="1" thickBot="1" x14ac:dyDescent="0.2">
      <c r="B53" s="1177" t="s">
        <v>19</v>
      </c>
      <c r="C53" s="1178"/>
      <c r="D53" s="108"/>
      <c r="E53" s="1179" t="s">
        <v>44</v>
      </c>
      <c r="F53" s="1179"/>
      <c r="G53" s="1179"/>
      <c r="H53" s="1180"/>
      <c r="I53" s="348">
        <v>2523</v>
      </c>
      <c r="J53" s="349">
        <v>1557</v>
      </c>
      <c r="K53" s="349">
        <v>-2</v>
      </c>
      <c r="L53" s="349">
        <v>-355</v>
      </c>
      <c r="M53" s="350">
        <v>-993</v>
      </c>
    </row>
    <row r="54" spans="2:13" ht="27.7" customHeight="1" x14ac:dyDescent="0.2">
      <c r="B54" s="109"/>
      <c r="C54" s="110"/>
      <c r="D54" s="110"/>
      <c r="E54" s="111"/>
      <c r="F54" s="111"/>
      <c r="G54" s="111"/>
      <c r="H54" s="111"/>
      <c r="I54" s="112"/>
      <c r="J54" s="112"/>
      <c r="K54" s="112"/>
      <c r="L54" s="112"/>
      <c r="M54" s="112"/>
    </row>
    <row r="55" spans="2:13" ht="12.9" x14ac:dyDescent="0.15"/>
  </sheetData>
  <sheetProtection algorithmName="SHA-512" hashValue="l+vkskulcDKBTzUwTYOKgWwHDfnBiueWrIMzzN8PTepC4ZHKTZKmxrYtkI/QIdHS5gGLOy2ITcpl27U5QmyKZQ==" saltValue="xMLqAKp4mjNlqDsJO/qk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8"/>
  <sheetViews>
    <sheetView showGridLines="0" topLeftCell="A3" zoomScale="51" zoomScaleNormal="70" zoomScaleSheetLayoutView="100" workbookViewId="0"/>
  </sheetViews>
  <sheetFormatPr defaultColWidth="0" defaultRowHeight="13.6"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1615</v>
      </c>
      <c r="G55" s="120">
        <v>1616</v>
      </c>
      <c r="H55" s="121">
        <v>1520</v>
      </c>
    </row>
    <row r="56" spans="2:8" ht="52.5" customHeight="1" x14ac:dyDescent="0.15">
      <c r="B56" s="122"/>
      <c r="C56" s="1198" t="s">
        <v>47</v>
      </c>
      <c r="D56" s="1198"/>
      <c r="E56" s="1199"/>
      <c r="F56" s="123">
        <v>66</v>
      </c>
      <c r="G56" s="123">
        <v>66</v>
      </c>
      <c r="H56" s="124">
        <v>92</v>
      </c>
    </row>
    <row r="57" spans="2:8" ht="53.35" customHeight="1" x14ac:dyDescent="0.15">
      <c r="B57" s="122"/>
      <c r="C57" s="1200" t="s">
        <v>48</v>
      </c>
      <c r="D57" s="1200"/>
      <c r="E57" s="1201"/>
      <c r="F57" s="125">
        <v>2935</v>
      </c>
      <c r="G57" s="125">
        <v>2931</v>
      </c>
      <c r="H57" s="126">
        <v>3240</v>
      </c>
    </row>
    <row r="58" spans="2:8" ht="45.7" customHeight="1" x14ac:dyDescent="0.15">
      <c r="B58" s="127"/>
      <c r="C58" s="1188" t="s">
        <v>554</v>
      </c>
      <c r="D58" s="1189"/>
      <c r="E58" s="1190"/>
      <c r="F58" s="128">
        <v>2268</v>
      </c>
      <c r="G58" s="128">
        <v>2155</v>
      </c>
      <c r="H58" s="129">
        <v>2428</v>
      </c>
    </row>
    <row r="59" spans="2:8" ht="45.7" customHeight="1" x14ac:dyDescent="0.15">
      <c r="B59" s="127"/>
      <c r="C59" s="1188" t="s">
        <v>555</v>
      </c>
      <c r="D59" s="1189"/>
      <c r="E59" s="1190"/>
      <c r="F59" s="128">
        <v>200</v>
      </c>
      <c r="G59" s="128">
        <v>380</v>
      </c>
      <c r="H59" s="129">
        <v>380</v>
      </c>
    </row>
    <row r="60" spans="2:8" ht="45.7" customHeight="1" x14ac:dyDescent="0.15">
      <c r="B60" s="127"/>
      <c r="C60" s="1188" t="s">
        <v>556</v>
      </c>
      <c r="D60" s="1189"/>
      <c r="E60" s="1190"/>
      <c r="F60" s="128">
        <v>236</v>
      </c>
      <c r="G60" s="128">
        <v>148</v>
      </c>
      <c r="H60" s="129">
        <v>148</v>
      </c>
    </row>
    <row r="61" spans="2:8" ht="45.7" customHeight="1" x14ac:dyDescent="0.15">
      <c r="B61" s="127"/>
      <c r="C61" s="1188" t="s">
        <v>557</v>
      </c>
      <c r="D61" s="1189"/>
      <c r="E61" s="1190"/>
      <c r="F61" s="128">
        <v>67</v>
      </c>
      <c r="G61" s="128">
        <v>83</v>
      </c>
      <c r="H61" s="129">
        <v>98</v>
      </c>
    </row>
    <row r="62" spans="2:8" ht="45.7" customHeight="1" thickBot="1" x14ac:dyDescent="0.2">
      <c r="B62" s="130"/>
      <c r="C62" s="1191" t="s">
        <v>558</v>
      </c>
      <c r="D62" s="1192"/>
      <c r="E62" s="1193"/>
      <c r="F62" s="131">
        <v>68</v>
      </c>
      <c r="G62" s="131">
        <v>68</v>
      </c>
      <c r="H62" s="132">
        <v>68</v>
      </c>
    </row>
    <row r="63" spans="2:8" ht="52.5" customHeight="1" thickBot="1" x14ac:dyDescent="0.2">
      <c r="B63" s="133"/>
      <c r="C63" s="1194" t="s">
        <v>49</v>
      </c>
      <c r="D63" s="1194"/>
      <c r="E63" s="1195"/>
      <c r="F63" s="134">
        <v>4617</v>
      </c>
      <c r="G63" s="134">
        <v>4612</v>
      </c>
      <c r="H63" s="135">
        <v>4852</v>
      </c>
    </row>
    <row r="64" spans="2:8" ht="12.9" x14ac:dyDescent="0.15"/>
    <row r="65" s="1" customFormat="1" ht="13.6" hidden="1" customHeight="1" x14ac:dyDescent="0.15"/>
    <row r="66" s="1" customFormat="1" ht="13.6" hidden="1" customHeight="1" x14ac:dyDescent="0.15"/>
    <row r="67" s="1" customFormat="1" ht="13.6" hidden="1" customHeight="1" x14ac:dyDescent="0.15"/>
    <row r="68" s="1" customFormat="1" ht="13.6" hidden="1" customHeight="1" x14ac:dyDescent="0.15"/>
    <row r="69" s="1" customFormat="1" ht="13.6" hidden="1" customHeight="1" x14ac:dyDescent="0.15"/>
    <row r="70" s="1" customFormat="1" ht="13.6" hidden="1" customHeight="1" x14ac:dyDescent="0.15"/>
    <row r="71" s="1" customFormat="1" ht="13.6" hidden="1" customHeight="1" x14ac:dyDescent="0.15"/>
    <row r="72" s="1" customFormat="1" ht="13.6" hidden="1" customHeight="1" x14ac:dyDescent="0.15"/>
    <row r="73" s="1" customFormat="1" ht="13.6" hidden="1" customHeight="1" x14ac:dyDescent="0.15"/>
    <row r="74" s="1" customFormat="1" ht="13.6" hidden="1" customHeight="1" x14ac:dyDescent="0.15"/>
    <row r="75" s="1" customFormat="1" ht="13.6" hidden="1" customHeight="1" x14ac:dyDescent="0.15"/>
    <row r="76" s="1" customFormat="1" ht="13.6" hidden="1" customHeight="1" x14ac:dyDescent="0.15"/>
    <row r="77" s="1" customFormat="1" ht="13.6" hidden="1" customHeight="1" x14ac:dyDescent="0.15"/>
    <row r="78" s="1" customFormat="1" ht="13.6" hidden="1" customHeight="1" x14ac:dyDescent="0.15"/>
    <row r="79" s="1" customFormat="1" ht="13.6" hidden="1" customHeight="1" x14ac:dyDescent="0.15"/>
    <row r="80" s="1" customFormat="1" ht="13.6" hidden="1" customHeight="1" x14ac:dyDescent="0.15"/>
    <row r="81" s="1" customFormat="1" ht="13.6" hidden="1" customHeight="1" x14ac:dyDescent="0.15"/>
    <row r="82" s="1" customFormat="1" ht="13.6" hidden="1" customHeight="1" x14ac:dyDescent="0.15"/>
    <row r="83" s="1" customFormat="1" ht="13.6" hidden="1" customHeight="1" x14ac:dyDescent="0.15"/>
    <row r="84" s="1" customFormat="1" ht="13.6" hidden="1" customHeight="1" x14ac:dyDescent="0.15"/>
    <row r="85" s="1" customFormat="1" ht="13.6" hidden="1" customHeight="1" x14ac:dyDescent="0.15"/>
    <row r="86" s="1" customFormat="1" ht="13.6" hidden="1" customHeight="1" x14ac:dyDescent="0.15"/>
    <row r="87" s="1" customFormat="1" ht="13.6" hidden="1" customHeight="1" x14ac:dyDescent="0.15"/>
    <row r="88" s="1" customFormat="1" ht="13.6" hidden="1" customHeight="1" x14ac:dyDescent="0.15"/>
  </sheetData>
  <sheetProtection algorithmName="SHA-512" hashValue="ILtbiW++O8bRNQQxcMLDdFjD2lHBVMsiwNOoXmPtxhRpY/09K9v8xHa5ApxpSJxZqUwkzBAs/+wgz0fBzBPGBw==" saltValue="WwYUifOQIxxukY+xOGar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2.9"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111891</v>
      </c>
      <c r="E3" s="154"/>
      <c r="F3" s="155">
        <v>113347</v>
      </c>
      <c r="G3" s="156"/>
      <c r="H3" s="157"/>
    </row>
    <row r="4" spans="1:8" x14ac:dyDescent="0.15">
      <c r="A4" s="158"/>
      <c r="B4" s="159"/>
      <c r="C4" s="160"/>
      <c r="D4" s="161">
        <v>19771</v>
      </c>
      <c r="E4" s="162"/>
      <c r="F4" s="163">
        <v>58728</v>
      </c>
      <c r="G4" s="164"/>
      <c r="H4" s="165"/>
    </row>
    <row r="5" spans="1:8" x14ac:dyDescent="0.15">
      <c r="A5" s="146" t="s">
        <v>523</v>
      </c>
      <c r="B5" s="151"/>
      <c r="C5" s="152"/>
      <c r="D5" s="153">
        <v>26611</v>
      </c>
      <c r="E5" s="154"/>
      <c r="F5" s="155">
        <v>120302</v>
      </c>
      <c r="G5" s="156"/>
      <c r="H5" s="157"/>
    </row>
    <row r="6" spans="1:8" x14ac:dyDescent="0.15">
      <c r="A6" s="158"/>
      <c r="B6" s="159"/>
      <c r="C6" s="160"/>
      <c r="D6" s="161">
        <v>10647</v>
      </c>
      <c r="E6" s="162"/>
      <c r="F6" s="163">
        <v>59328</v>
      </c>
      <c r="G6" s="164"/>
      <c r="H6" s="165"/>
    </row>
    <row r="7" spans="1:8" x14ac:dyDescent="0.15">
      <c r="A7" s="146" t="s">
        <v>524</v>
      </c>
      <c r="B7" s="151"/>
      <c r="C7" s="152"/>
      <c r="D7" s="153">
        <v>103476</v>
      </c>
      <c r="E7" s="154"/>
      <c r="F7" s="155">
        <v>114841</v>
      </c>
      <c r="G7" s="156"/>
      <c r="H7" s="157"/>
    </row>
    <row r="8" spans="1:8" x14ac:dyDescent="0.15">
      <c r="A8" s="158"/>
      <c r="B8" s="159"/>
      <c r="C8" s="160"/>
      <c r="D8" s="161">
        <v>20119</v>
      </c>
      <c r="E8" s="162"/>
      <c r="F8" s="163">
        <v>51589</v>
      </c>
      <c r="G8" s="164"/>
      <c r="H8" s="165"/>
    </row>
    <row r="9" spans="1:8" x14ac:dyDescent="0.15">
      <c r="A9" s="146" t="s">
        <v>525</v>
      </c>
      <c r="B9" s="151"/>
      <c r="C9" s="152"/>
      <c r="D9" s="153">
        <v>175444</v>
      </c>
      <c r="E9" s="154"/>
      <c r="F9" s="155">
        <v>124145</v>
      </c>
      <c r="G9" s="156"/>
      <c r="H9" s="157"/>
    </row>
    <row r="10" spans="1:8" x14ac:dyDescent="0.15">
      <c r="A10" s="158"/>
      <c r="B10" s="159"/>
      <c r="C10" s="160"/>
      <c r="D10" s="161">
        <v>27979</v>
      </c>
      <c r="E10" s="162"/>
      <c r="F10" s="163">
        <v>54761</v>
      </c>
      <c r="G10" s="164"/>
      <c r="H10" s="165"/>
    </row>
    <row r="11" spans="1:8" x14ac:dyDescent="0.15">
      <c r="A11" s="146" t="s">
        <v>526</v>
      </c>
      <c r="B11" s="151"/>
      <c r="C11" s="152"/>
      <c r="D11" s="153">
        <v>76043</v>
      </c>
      <c r="E11" s="154"/>
      <c r="F11" s="155">
        <v>131480</v>
      </c>
      <c r="G11" s="156"/>
      <c r="H11" s="157"/>
    </row>
    <row r="12" spans="1:8" x14ac:dyDescent="0.15">
      <c r="A12" s="158"/>
      <c r="B12" s="159"/>
      <c r="C12" s="166"/>
      <c r="D12" s="161">
        <v>46203</v>
      </c>
      <c r="E12" s="162"/>
      <c r="F12" s="163">
        <v>63148</v>
      </c>
      <c r="G12" s="164"/>
      <c r="H12" s="165"/>
    </row>
    <row r="13" spans="1:8" x14ac:dyDescent="0.15">
      <c r="A13" s="146"/>
      <c r="B13" s="151"/>
      <c r="C13" s="152"/>
      <c r="D13" s="153">
        <v>98693</v>
      </c>
      <c r="E13" s="154"/>
      <c r="F13" s="155">
        <v>120823</v>
      </c>
      <c r="G13" s="167"/>
      <c r="H13" s="157"/>
    </row>
    <row r="14" spans="1:8" x14ac:dyDescent="0.15">
      <c r="A14" s="158"/>
      <c r="B14" s="159"/>
      <c r="C14" s="160"/>
      <c r="D14" s="161">
        <v>24944</v>
      </c>
      <c r="E14" s="162"/>
      <c r="F14" s="163">
        <v>57511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1.34</v>
      </c>
      <c r="C19" s="168">
        <f>ROUND(VALUE(SUBSTITUTE(実質収支比率等に係る経年分析!G$48,"▲","-")),2)</f>
        <v>1.28</v>
      </c>
      <c r="D19" s="168">
        <f>ROUND(VALUE(SUBSTITUTE(実質収支比率等に係る経年分析!H$48,"▲","-")),2)</f>
        <v>1.28</v>
      </c>
      <c r="E19" s="168">
        <f>ROUND(VALUE(SUBSTITUTE(実質収支比率等に係る経年分析!I$48,"▲","-")),2)</f>
        <v>1.72</v>
      </c>
      <c r="F19" s="168">
        <f>ROUND(VALUE(SUBSTITUTE(実質収支比率等に係る経年分析!J$48,"▲","-")),2)</f>
        <v>2</v>
      </c>
    </row>
    <row r="20" spans="1:11" x14ac:dyDescent="0.15">
      <c r="A20" s="168" t="s">
        <v>53</v>
      </c>
      <c r="B20" s="168">
        <f>ROUND(VALUE(SUBSTITUTE(実質収支比率等に係る経年分析!F$47,"▲","-")),2)</f>
        <v>24.02</v>
      </c>
      <c r="C20" s="168">
        <f>ROUND(VALUE(SUBSTITUTE(実質収支比率等に係る経年分析!G$47,"▲","-")),2)</f>
        <v>23.4</v>
      </c>
      <c r="D20" s="168">
        <f>ROUND(VALUE(SUBSTITUTE(実質収支比率等に係る経年分析!H$47,"▲","-")),2)</f>
        <v>25.16</v>
      </c>
      <c r="E20" s="168">
        <f>ROUND(VALUE(SUBSTITUTE(実質収支比率等に係る経年分析!I$47,"▲","-")),2)</f>
        <v>26.4</v>
      </c>
      <c r="F20" s="168">
        <f>ROUND(VALUE(SUBSTITUTE(実質収支比率等に係る経年分析!J$47,"▲","-")),2)</f>
        <v>24.58</v>
      </c>
    </row>
    <row r="21" spans="1:11" x14ac:dyDescent="0.15">
      <c r="A21" s="168" t="s">
        <v>54</v>
      </c>
      <c r="B21" s="168">
        <f>IF(ISNUMBER(VALUE(SUBSTITUTE(実質収支比率等に係る経年分析!F$49,"▲","-"))),ROUND(VALUE(SUBSTITUTE(実質収支比率等に係る経年分析!F$49,"▲","-")),2),NA())</f>
        <v>0.01</v>
      </c>
      <c r="C21" s="168">
        <f>IF(ISNUMBER(VALUE(SUBSTITUTE(実質収支比率等に係る経年分析!G$49,"▲","-"))),ROUND(VALUE(SUBSTITUTE(実質収支比率等に係る経年分析!G$49,"▲","-")),2),NA())</f>
        <v>-0.01</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0.38</v>
      </c>
      <c r="F21" s="168">
        <f>IF(ISNUMBER(VALUE(SUBSTITUTE(実質収支比率等に係る経年分析!J$49,"▲","-"))),ROUND(VALUE(SUBSTITUTE(実質収支比率等に係る経年分析!J$49,"▲","-")),2),NA())</f>
        <v>-1.25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森町介護保険事業特別会計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森町介護サービス事業特別会計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森町後期高齢者医療特別会計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森町国民健康保険特別会計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1.99</v>
      </c>
    </row>
    <row r="34" spans="1:16" x14ac:dyDescent="0.15">
      <c r="A34" s="169" t="str">
        <f>IF(連結実質赤字比率に係る赤字・黒字の構成分析!C$36="",NA(),連結実質赤字比率に係る赤字・黒字の構成分析!C$36)</f>
        <v>森町公共下水道事業会計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3.11</v>
      </c>
    </row>
    <row r="35" spans="1:16" x14ac:dyDescent="0.15">
      <c r="A35" s="169" t="str">
        <f>IF(連結実質赤字比率に係る赤字・黒字の構成分析!C$35="",NA(),連結実質赤字比率に係る赤字・黒字の構成分析!C$35)</f>
        <v>森町国民健康保険病院事業会計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4.5199999999999996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4.99</v>
      </c>
    </row>
    <row r="36" spans="1:16" x14ac:dyDescent="0.15">
      <c r="A36" s="169" t="str">
        <f>IF(連結実質赤字比率に係る赤字・黒字の構成分析!C$34="",NA(),連結実質赤字比率に係る赤字・黒字の構成分析!C$34)</f>
        <v>森町水道事業会計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1188</v>
      </c>
      <c r="E42" s="170"/>
      <c r="F42" s="170"/>
      <c r="G42" s="170">
        <f>'実質公債費比率（分子）の構造'!L$52</f>
        <v>1131</v>
      </c>
      <c r="H42" s="170"/>
      <c r="I42" s="170"/>
      <c r="J42" s="170">
        <f>'実質公債費比率（分子）の構造'!M$52</f>
        <v>1041</v>
      </c>
      <c r="K42" s="170"/>
      <c r="L42" s="170"/>
      <c r="M42" s="170">
        <f>'実質公債費比率（分子）の構造'!N$52</f>
        <v>923</v>
      </c>
      <c r="N42" s="170"/>
      <c r="O42" s="170"/>
      <c r="P42" s="170">
        <f>'実質公債費比率（分子）の構造'!O$52</f>
        <v>954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115</v>
      </c>
      <c r="C44" s="170"/>
      <c r="D44" s="170"/>
      <c r="E44" s="170">
        <f>'実質公債費比率（分子）の構造'!L$50</f>
        <v>111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0</v>
      </c>
      <c r="C45" s="170"/>
      <c r="D45" s="170"/>
      <c r="E45" s="170">
        <f>'実質公債費比率（分子）の構造'!L$49</f>
        <v>11</v>
      </c>
      <c r="F45" s="170"/>
      <c r="G45" s="170"/>
      <c r="H45" s="170">
        <f>'実質公債費比率（分子）の構造'!M$49</f>
        <v>29</v>
      </c>
      <c r="I45" s="170"/>
      <c r="J45" s="170"/>
      <c r="K45" s="170">
        <f>'実質公債費比率（分子）の構造'!N$49</f>
        <v>29</v>
      </c>
      <c r="L45" s="170"/>
      <c r="M45" s="170"/>
      <c r="N45" s="170">
        <f>'実質公債費比率（分子）の構造'!O$49</f>
        <v>29</v>
      </c>
      <c r="O45" s="170"/>
      <c r="P45" s="170"/>
    </row>
    <row r="46" spans="1:16" x14ac:dyDescent="0.15">
      <c r="A46" s="170" t="s">
        <v>64</v>
      </c>
      <c r="B46" s="170">
        <f>'実質公債費比率（分子）の構造'!K$48</f>
        <v>337</v>
      </c>
      <c r="C46" s="170"/>
      <c r="D46" s="170"/>
      <c r="E46" s="170">
        <f>'実質公債費比率（分子）の構造'!L$48</f>
        <v>340</v>
      </c>
      <c r="F46" s="170"/>
      <c r="G46" s="170"/>
      <c r="H46" s="170">
        <f>'実質公債費比率（分子）の構造'!M$48</f>
        <v>324</v>
      </c>
      <c r="I46" s="170"/>
      <c r="J46" s="170"/>
      <c r="K46" s="170">
        <f>'実質公債費比率（分子）の構造'!N$48</f>
        <v>343</v>
      </c>
      <c r="L46" s="170"/>
      <c r="M46" s="170"/>
      <c r="N46" s="170">
        <f>'実質公債費比率（分子）の構造'!O$48</f>
        <v>352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1437</v>
      </c>
      <c r="C49" s="170"/>
      <c r="D49" s="170"/>
      <c r="E49" s="170">
        <f>'実質公債費比率（分子）の構造'!L$45</f>
        <v>1343</v>
      </c>
      <c r="F49" s="170"/>
      <c r="G49" s="170"/>
      <c r="H49" s="170">
        <f>'実質公債費比率（分子）の構造'!M$45</f>
        <v>1237</v>
      </c>
      <c r="I49" s="170"/>
      <c r="J49" s="170"/>
      <c r="K49" s="170">
        <f>'実質公債費比率（分子）の構造'!N$45</f>
        <v>1021</v>
      </c>
      <c r="L49" s="170"/>
      <c r="M49" s="170"/>
      <c r="N49" s="170">
        <f>'実質公債費比率（分子）の構造'!O$45</f>
        <v>1075</v>
      </c>
      <c r="O49" s="170"/>
      <c r="P49" s="170"/>
    </row>
    <row r="50" spans="1:16" x14ac:dyDescent="0.15">
      <c r="A50" s="170" t="s">
        <v>67</v>
      </c>
      <c r="B50" s="170" t="e">
        <f>NA()</f>
        <v>#N/A</v>
      </c>
      <c r="C50" s="170">
        <f>IF(ISNUMBER('実質公債費比率（分子）の構造'!K$53),'実質公債費比率（分子）の構造'!K$53,NA())</f>
        <v>701</v>
      </c>
      <c r="D50" s="170" t="e">
        <f>NA()</f>
        <v>#N/A</v>
      </c>
      <c r="E50" s="170" t="e">
        <f>NA()</f>
        <v>#N/A</v>
      </c>
      <c r="F50" s="170">
        <f>IF(ISNUMBER('実質公債費比率（分子）の構造'!L$53),'実質公債費比率（分子）の構造'!L$53,NA())</f>
        <v>674</v>
      </c>
      <c r="G50" s="170" t="e">
        <f>NA()</f>
        <v>#N/A</v>
      </c>
      <c r="H50" s="170" t="e">
        <f>NA()</f>
        <v>#N/A</v>
      </c>
      <c r="I50" s="170">
        <f>IF(ISNUMBER('実質公債費比率（分子）の構造'!M$53),'実質公債費比率（分子）の構造'!M$53,NA())</f>
        <v>549</v>
      </c>
      <c r="J50" s="170" t="e">
        <f>NA()</f>
        <v>#N/A</v>
      </c>
      <c r="K50" s="170" t="e">
        <f>NA()</f>
        <v>#N/A</v>
      </c>
      <c r="L50" s="170">
        <f>IF(ISNUMBER('実質公債費比率（分子）の構造'!N$53),'実質公債費比率（分子）の構造'!N$53,NA())</f>
        <v>470</v>
      </c>
      <c r="M50" s="170" t="e">
        <f>NA()</f>
        <v>#N/A</v>
      </c>
      <c r="N50" s="170" t="e">
        <f>NA()</f>
        <v>#N/A</v>
      </c>
      <c r="O50" s="170">
        <f>IF(ISNUMBER('実質公債費比率（分子）の構造'!O$53),'実質公債費比率（分子）の構造'!O$53,NA())</f>
        <v>502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9499</v>
      </c>
      <c r="E56" s="169"/>
      <c r="F56" s="169"/>
      <c r="G56" s="169">
        <f>'将来負担比率（分子）の構造'!J$52</f>
        <v>8911</v>
      </c>
      <c r="H56" s="169"/>
      <c r="I56" s="169"/>
      <c r="J56" s="169">
        <f>'将来負担比率（分子）の構造'!K$52</f>
        <v>8750</v>
      </c>
      <c r="K56" s="169"/>
      <c r="L56" s="169"/>
      <c r="M56" s="169">
        <f>'将来負担比率（分子）の構造'!L$52</f>
        <v>8798</v>
      </c>
      <c r="N56" s="169"/>
      <c r="O56" s="169"/>
      <c r="P56" s="169">
        <f>'将来負担比率（分子）の構造'!M$52</f>
        <v>8344</v>
      </c>
    </row>
    <row r="57" spans="1:16" x14ac:dyDescent="0.15">
      <c r="A57" s="169" t="s">
        <v>42</v>
      </c>
      <c r="B57" s="169"/>
      <c r="C57" s="169"/>
      <c r="D57" s="169">
        <f>'将来負担比率（分子）の構造'!I$51</f>
        <v>394</v>
      </c>
      <c r="E57" s="169"/>
      <c r="F57" s="169"/>
      <c r="G57" s="169">
        <f>'将来負担比率（分子）の構造'!J$51</f>
        <v>290</v>
      </c>
      <c r="H57" s="169"/>
      <c r="I57" s="169"/>
      <c r="J57" s="169">
        <f>'将来負担比率（分子）の構造'!K$51</f>
        <v>208</v>
      </c>
      <c r="K57" s="169"/>
      <c r="L57" s="169"/>
      <c r="M57" s="169">
        <f>'将来負担比率（分子）の構造'!L$51</f>
        <v>171</v>
      </c>
      <c r="N57" s="169"/>
      <c r="O57" s="169"/>
      <c r="P57" s="169">
        <f>'将来負担比率（分子）の構造'!M$51</f>
        <v>139</v>
      </c>
    </row>
    <row r="58" spans="1:16" x14ac:dyDescent="0.15">
      <c r="A58" s="169" t="s">
        <v>41</v>
      </c>
      <c r="B58" s="169"/>
      <c r="C58" s="169"/>
      <c r="D58" s="169">
        <f>'将来負担比率（分子）の構造'!I$50</f>
        <v>2873</v>
      </c>
      <c r="E58" s="169"/>
      <c r="F58" s="169"/>
      <c r="G58" s="169">
        <f>'将来負担比率（分子）の構造'!J$50</f>
        <v>3375</v>
      </c>
      <c r="H58" s="169"/>
      <c r="I58" s="169"/>
      <c r="J58" s="169">
        <f>'将来負担比率（分子）の構造'!K$50</f>
        <v>4490</v>
      </c>
      <c r="K58" s="169"/>
      <c r="L58" s="169"/>
      <c r="M58" s="169">
        <f>'将来負担比率（分子）の構造'!L$50</f>
        <v>4671</v>
      </c>
      <c r="N58" s="169"/>
      <c r="O58" s="169"/>
      <c r="P58" s="169">
        <f>'将来負担比率（分子）の構造'!M$50</f>
        <v>5023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1774</v>
      </c>
      <c r="C62" s="169"/>
      <c r="D62" s="169"/>
      <c r="E62" s="169">
        <f>'将来負担比率（分子）の構造'!J$45</f>
        <v>1718</v>
      </c>
      <c r="F62" s="169"/>
      <c r="G62" s="169"/>
      <c r="H62" s="169">
        <f>'将来負担比率（分子）の構造'!K$45</f>
        <v>1650</v>
      </c>
      <c r="I62" s="169"/>
      <c r="J62" s="169"/>
      <c r="K62" s="169">
        <f>'将来負担比率（分子）の構造'!L$45</f>
        <v>1640</v>
      </c>
      <c r="L62" s="169"/>
      <c r="M62" s="169"/>
      <c r="N62" s="169">
        <f>'将来負担比率（分子）の構造'!M$45</f>
        <v>1616</v>
      </c>
      <c r="O62" s="169"/>
      <c r="P62" s="169"/>
    </row>
    <row r="63" spans="1:16" x14ac:dyDescent="0.15">
      <c r="A63" s="169" t="s">
        <v>34</v>
      </c>
      <c r="B63" s="169">
        <f>'将来負担比率（分子）の構造'!I$44</f>
        <v>141</v>
      </c>
      <c r="C63" s="169"/>
      <c r="D63" s="169"/>
      <c r="E63" s="169">
        <f>'将来負担比率（分子）の構造'!J$44</f>
        <v>339</v>
      </c>
      <c r="F63" s="169"/>
      <c r="G63" s="169"/>
      <c r="H63" s="169">
        <f>'将来負担比率（分子）の構造'!K$44</f>
        <v>311</v>
      </c>
      <c r="I63" s="169"/>
      <c r="J63" s="169"/>
      <c r="K63" s="169">
        <f>'将来負担比率（分子）の構造'!L$44</f>
        <v>282</v>
      </c>
      <c r="L63" s="169"/>
      <c r="M63" s="169"/>
      <c r="N63" s="169">
        <f>'将来負担比率（分子）の構造'!M$44</f>
        <v>254</v>
      </c>
      <c r="O63" s="169"/>
      <c r="P63" s="169"/>
    </row>
    <row r="64" spans="1:16" x14ac:dyDescent="0.15">
      <c r="A64" s="169" t="s">
        <v>33</v>
      </c>
      <c r="B64" s="169">
        <f>'将来負担比率（分子）の構造'!I$43</f>
        <v>2667</v>
      </c>
      <c r="C64" s="169"/>
      <c r="D64" s="169"/>
      <c r="E64" s="169">
        <f>'将来負担比率（分子）の構造'!J$43</f>
        <v>2337</v>
      </c>
      <c r="F64" s="169"/>
      <c r="G64" s="169"/>
      <c r="H64" s="169">
        <f>'将来負担比率（分子）の構造'!K$43</f>
        <v>2043</v>
      </c>
      <c r="I64" s="169"/>
      <c r="J64" s="169"/>
      <c r="K64" s="169">
        <f>'将来負担比率（分子）の構造'!L$43</f>
        <v>1660</v>
      </c>
      <c r="L64" s="169"/>
      <c r="M64" s="169"/>
      <c r="N64" s="169">
        <f>'将来負担比率（分子）の構造'!M$43</f>
        <v>1380</v>
      </c>
      <c r="O64" s="169"/>
      <c r="P64" s="169"/>
    </row>
    <row r="65" spans="1:16" x14ac:dyDescent="0.15">
      <c r="A65" s="169" t="s">
        <v>32</v>
      </c>
      <c r="B65" s="169">
        <f>'将来負担比率（分子）の構造'!I$42</f>
        <v>352</v>
      </c>
      <c r="C65" s="169"/>
      <c r="D65" s="169"/>
      <c r="E65" s="169">
        <f>'将来負担比率（分子）の構造'!J$42</f>
        <v>183</v>
      </c>
      <c r="F65" s="169"/>
      <c r="G65" s="169"/>
      <c r="H65" s="169">
        <f>'将来負担比率（分子）の構造'!K$42</f>
        <v>156</v>
      </c>
      <c r="I65" s="169"/>
      <c r="J65" s="169"/>
      <c r="K65" s="169">
        <f>'将来負担比率（分子）の構造'!L$42</f>
        <v>128</v>
      </c>
      <c r="L65" s="169"/>
      <c r="M65" s="169"/>
      <c r="N65" s="169">
        <f>'将来負担比率（分子）の構造'!M$42</f>
        <v>101</v>
      </c>
      <c r="O65" s="169"/>
      <c r="P65" s="169"/>
    </row>
    <row r="66" spans="1:16" x14ac:dyDescent="0.15">
      <c r="A66" s="169" t="s">
        <v>31</v>
      </c>
      <c r="B66" s="169">
        <f>'将来負担比率（分子）の構造'!I$41</f>
        <v>10355</v>
      </c>
      <c r="C66" s="169"/>
      <c r="D66" s="169"/>
      <c r="E66" s="169">
        <f>'将来負担比率（分子）の構造'!J$41</f>
        <v>9555</v>
      </c>
      <c r="F66" s="169"/>
      <c r="G66" s="169"/>
      <c r="H66" s="169">
        <f>'将来負担比率（分子）の構造'!K$41</f>
        <v>9286</v>
      </c>
      <c r="I66" s="169"/>
      <c r="J66" s="169"/>
      <c r="K66" s="169">
        <f>'将来負担比率（分子）の構造'!L$41</f>
        <v>9576</v>
      </c>
      <c r="L66" s="169"/>
      <c r="M66" s="169"/>
      <c r="N66" s="169">
        <f>'将来負担比率（分子）の構造'!M$41</f>
        <v>9161</v>
      </c>
      <c r="O66" s="169"/>
      <c r="P66" s="169"/>
    </row>
    <row r="67" spans="1:16" x14ac:dyDescent="0.15">
      <c r="A67" s="169" t="s">
        <v>71</v>
      </c>
      <c r="B67" s="169" t="e">
        <f>NA()</f>
        <v>#N/A</v>
      </c>
      <c r="C67" s="169">
        <f>IF(ISNUMBER('将来負担比率（分子）の構造'!I$53), IF('将来負担比率（分子）の構造'!I$53 &lt; 0, 0, '将来負担比率（分子）の構造'!I$53), NA())</f>
        <v>2523</v>
      </c>
      <c r="D67" s="169" t="e">
        <f>NA()</f>
        <v>#N/A</v>
      </c>
      <c r="E67" s="169" t="e">
        <f>NA()</f>
        <v>#N/A</v>
      </c>
      <c r="F67" s="169">
        <f>IF(ISNUMBER('将来負担比率（分子）の構造'!J$53), IF('将来負担比率（分子）の構造'!J$53 &lt; 0, 0, '将来負担比率（分子）の構造'!J$53), NA())</f>
        <v>1557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1615</v>
      </c>
      <c r="C72" s="173">
        <f>基金残高に係る経年分析!G55</f>
        <v>1616</v>
      </c>
      <c r="D72" s="173">
        <f>基金残高に係る経年分析!H55</f>
        <v>1520</v>
      </c>
    </row>
    <row r="73" spans="1:16" x14ac:dyDescent="0.15">
      <c r="A73" s="172" t="s">
        <v>74</v>
      </c>
      <c r="B73" s="173">
        <f>基金残高に係る経年分析!F56</f>
        <v>66</v>
      </c>
      <c r="C73" s="173">
        <f>基金残高に係る経年分析!G56</f>
        <v>66</v>
      </c>
      <c r="D73" s="173">
        <f>基金残高に係る経年分析!H56</f>
        <v>92</v>
      </c>
    </row>
    <row r="74" spans="1:16" x14ac:dyDescent="0.15">
      <c r="A74" s="172" t="s">
        <v>75</v>
      </c>
      <c r="B74" s="173">
        <f>基金残高に係る経年分析!F57</f>
        <v>2935</v>
      </c>
      <c r="C74" s="173">
        <f>基金残高に係る経年分析!G57</f>
        <v>2931</v>
      </c>
      <c r="D74" s="173">
        <f>基金残高に係る経年分析!H57</f>
        <v>3240</v>
      </c>
    </row>
  </sheetData>
  <sheetProtection algorithmName="SHA-512" hashValue="/xdd1fSxPRzMWT62QAJAvn41kZL98c9hpccl+HgVP6RaWZWMZhTzTZ/RLRJG9RNauDe07mpdmeFZciwxYP8MeA==" saltValue="y1FPyRTea6L3w4Izez7N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2025-03-12T02:15:50Z</cp:lastPrinted>
  <dcterms:created xsi:type="dcterms:W3CDTF">2025-02-19T00:03:16Z</dcterms:created>
  <dcterms:modified xsi:type="dcterms:W3CDTF">2025-03-12T23:18:25Z</dcterms:modified>
  <cp:category/>
</cp:coreProperties>
</file>