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be-y\Desktop\"/>
    </mc:Choice>
  </mc:AlternateContent>
  <bookViews>
    <workbookView xWindow="240" yWindow="60" windowWidth="14940" windowHeight="7875" firstSheet="12"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4" i="9" l="1"/>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C36" i="9"/>
  <c r="CO35" i="9"/>
  <c r="BE35" i="9"/>
  <c r="CO34" i="9"/>
  <c r="BW34" i="9"/>
  <c r="BW35" i="9" s="1"/>
  <c r="C34" i="9"/>
  <c r="C35" i="9" l="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l="1"/>
</calcChain>
</file>

<file path=xl/sharedStrings.xml><?xml version="1.0" encoding="utf-8"?>
<sst xmlns="http://schemas.openxmlformats.org/spreadsheetml/2006/main" count="993" uniqueCount="561">
  <si>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</si>
  <si>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</si>
  <si>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</si>
  <si>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</si>
  <si>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</si>
  <si>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</si>
  <si>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</si>
  <si>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</si>
  <si>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</si>
  <si>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</si>
  <si>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</si>
  <si>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</si>
  <si>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</si>
  <si>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</si>
  <si>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</si>
  <si>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</si>
  <si>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</si>
  <si>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</si>
  <si>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</si>
  <si>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</si>
  <si>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</si>
  <si>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</si>
  <si>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</si>
  <si>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</si>
  <si>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</si>
  <si>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</si>
  <si>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</si>
  <si>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</si>
  <si>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</si>
  <si>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</si>
  <si>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</si>
  <si>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</si>
  <si>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</si>
  <si>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</si>
  <si>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</si>
  <si>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</si>
  <si>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</si>
  <si>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</si>
  <si>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</si>
  <si>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</si>
  <si>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</si>
  <si>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</si>
  <si>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</si>
  <si>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</si>
  <si>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</si>
  <si>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</si>
  <si>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</si>
  <si>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</si>
  <si>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</si>
  <si>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</si>
  <si>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</si>
  <si>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</si>
  <si>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</si>
  <si>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</si>
  <si>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</si>
  <si>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</si>
  <si>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</si>
  <si>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</si>
  <si>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</si>
  <si>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</si>
  <si>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</si>
  <si>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</si>
  <si>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</si>
  <si>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</si>
  <si>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</si>
  <si>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</si>
  <si>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</si>
  <si>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</si>
  <si>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</si>
  <si>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Ⅳ－０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</si>
  <si>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</si>
  <si>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</si>
  <si>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</si>
  <si>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</si>
  <si>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</si>
  <si>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</si>
  <si>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</si>
  <si>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</si>
  <si>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</si>
  <si>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</si>
  <si>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</si>
  <si>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</si>
  <si>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森町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</si>
  <si>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</si>
  <si>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</si>
  <si>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</si>
  <si>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</si>
  <si>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</si>
  <si>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</si>
  <si>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</si>
  <si>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</si>
  <si>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</si>
  <si>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</si>
  <si>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</si>
  <si>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</si>
  <si>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</si>
  <si>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</si>
  <si>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</si>
  <si>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</si>
  <si>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</si>
  <si>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</si>
  <si>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</si>
  <si>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</si>
  <si>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</si>
  <si>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</si>
  <si>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</si>
  <si>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</si>
  <si>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</si>
  <si>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</si>
  <si>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</si>
  <si>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</si>
  <si>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</si>
  <si>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</si>
  <si>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</si>
  <si>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</si>
  <si>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</si>
  <si>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</si>
  <si>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</si>
  <si>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</si>
  <si>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</si>
  <si>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</si>
  <si>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</si>
  <si>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</si>
  <si>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</si>
  <si>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</si>
  <si>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</si>
  <si>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</si>
  <si>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</si>
  <si>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</si>
  <si>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</si>
  <si>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</si>
  <si>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</si>
  <si>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</si>
  <si>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</si>
  <si>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</si>
  <si>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</si>
  <si>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</si>
  <si>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</si>
  <si>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</si>
  <si>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</si>
  <si>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</si>
  <si>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</si>
  <si>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</si>
  <si>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</si>
  <si>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</si>
  <si>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</si>
  <si>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</si>
  <si>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</si>
  <si>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</si>
  <si>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</si>
  <si>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</si>
  <si>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</si>
  <si>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</si>
  <si>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</si>
  <si>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</si>
  <si>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</si>
  <si>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</si>
  <si>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</si>
  <si>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</si>
  <si>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</si>
  <si>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</si>
  <si>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</si>
  <si>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</si>
  <si>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</si>
  <si>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</si>
  <si>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</si>
  <si>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</si>
  <si>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</si>
  <si>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</si>
  <si>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</si>
  <si>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</si>
  <si>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</si>
  <si>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</si>
  <si>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</si>
  <si>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</si>
  <si>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</si>
  <si>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</si>
  <si>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</si>
  <si>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</si>
  <si>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</si>
  <si>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</si>
  <si>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</si>
  <si>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</si>
  <si>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</si>
  <si>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</si>
  <si>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</si>
  <si>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</si>
  <si>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</si>
  <si>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</si>
  <si>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</si>
  <si>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</si>
  <si>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</si>
  <si>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北海道森町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</si>
  <si>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</si>
  <si>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</si>
  <si>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</si>
  <si>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</si>
  <si>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</si>
  <si>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</si>
  <si>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</si>
  <si>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</si>
  <si>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</si>
  <si>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</si>
  <si>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</si>
  <si>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</si>
  <si>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</si>
  <si>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</si>
  <si>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</si>
  <si>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</si>
  <si>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</si>
  <si>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</si>
  <si>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</si>
  <si>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</si>
  <si>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</si>
  <si>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</si>
  <si>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</si>
  <si>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</si>
  <si>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</si>
  <si>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</si>
  <si>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</si>
  <si>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</si>
  <si>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</si>
  <si>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</si>
  <si>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</si>
  <si>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</si>
  <si>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</si>
  <si>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</si>
  <si>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</si>
  <si>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</si>
  <si>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</si>
  <si>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</si>
  <si>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</si>
  <si>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</si>
  <si>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</si>
  <si>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</si>
  <si>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</si>
  <si>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</si>
  <si>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</si>
  <si>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</si>
  <si>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</si>
  <si>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</si>
  <si>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</si>
  <si>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</si>
  <si>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</si>
  <si>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</si>
  <si>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</si>
  <si>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</si>
  <si>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</si>
  <si>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</si>
  <si>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</si>
  <si>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</si>
  <si>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</si>
  <si>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</si>
  <si>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</si>
  <si>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</si>
  <si>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</si>
  <si>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</si>
  <si>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</si>
  <si>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</si>
  <si>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</si>
  <si>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</si>
  <si>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</si>
  <si>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</si>
  <si>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</si>
  <si>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</si>
  <si>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</si>
  <si>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</si>
  <si>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</si>
  <si>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</si>
  <si>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</si>
  <si>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</si>
  <si>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</si>
  <si>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</si>
  <si>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</si>
  <si>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</si>
  <si>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</si>
  <si>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</si>
  <si>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</si>
  <si>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</si>
  <si>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</si>
  <si>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</si>
  <si>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</si>
  <si>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</si>
  <si>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</si>
  <si>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</si>
  <si>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</si>
  <si>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</si>
  <si>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</si>
  <si>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</si>
  <si>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</si>
  <si>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</si>
  <si>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</si>
  <si>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</si>
  <si>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</si>
  <si>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</si>
  <si>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</si>
  <si>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</si>
  <si>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</si>
  <si>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</si>
  <si>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</si>
  <si>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</si>
  <si>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</si>
  <si>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</si>
  <si>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</si>
  <si>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</si>
  <si>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</si>
  <si>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</si>
  <si>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</si>
  <si>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</si>
  <si>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</si>
  <si>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</si>
  <si>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</si>
  <si>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</si>
  <si>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</si>
  <si>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</si>
  <si>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</si>
  <si>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</si>
  <si>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</si>
  <si>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</si>
  <si>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</si>
  <si>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</si>
  <si>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</si>
  <si>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</si>
  <si>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</si>
  <si>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</si>
  <si>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</si>
  <si>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</si>
  <si>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</si>
  <si>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</si>
  <si>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</si>
  <si>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</si>
  <si>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</si>
  <si>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</si>
  <si>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</si>
  <si>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</si>
  <si>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</si>
  <si>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</si>
  <si>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</si>
  <si>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</si>
  <si>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</si>
  <si>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北海道森町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</si>
  <si>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</si>
  <si>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</si>
  <si>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</si>
  <si>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</si>
  <si>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</si>
  <si>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</si>
  <si>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</si>
  <si>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</si>
  <si>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</si>
  <si>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</si>
  <si>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</si>
  <si>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</si>
  <si>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</si>
  <si>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</si>
  <si>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</si>
  <si>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</si>
  <si>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</si>
  <si>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</si>
  <si>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</si>
  <si>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</si>
  <si>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森町ホタテ未利用資源リサイクル事業特別会計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</si>
  <si>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</si>
  <si>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</si>
  <si>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</si>
  <si>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</si>
  <si>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</si>
  <si>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</si>
  <si>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</si>
  <si>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</si>
  <si>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</si>
  <si>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</si>
  <si>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</si>
  <si>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</si>
  <si>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</si>
  <si>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</si>
  <si>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森町国民健康保険特別会計</t>
    <phoneticPr fontId="5"/>
  </si>
  <si>
    <t>森町介護保険事業特別会計</t>
    <phoneticPr fontId="5"/>
  </si>
  <si>
    <t>森町後期高齢者医療特別会計</t>
    <phoneticPr fontId="5"/>
  </si>
  <si>
    <t>森町介護サービス事業特別会計</t>
    <phoneticPr fontId="5"/>
  </si>
  <si>
    <t>森町水道事業会計</t>
    <phoneticPr fontId="5"/>
  </si>
  <si>
    <t>森町国民健康保険病院事業会計</t>
    <phoneticPr fontId="5"/>
  </si>
  <si>
    <t>森町公共下水道事業会計</t>
    <phoneticPr fontId="5"/>
  </si>
  <si>
    <t>森町港湾整備事業特別会計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</si>
  <si>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</si>
  <si>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</si>
  <si>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</si>
  <si>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</si>
  <si>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</si>
  <si>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</si>
  <si>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</si>
  <si>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</si>
  <si>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</si>
  <si>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</si>
  <si>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</si>
  <si>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</si>
  <si>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</si>
  <si>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</si>
  <si>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</si>
  <si>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</si>
  <si>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</si>
  <si>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</si>
  <si>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</si>
  <si>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</si>
  <si>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</si>
  <si>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</si>
  <si>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</si>
  <si>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</si>
  <si>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</si>
  <si>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</si>
  <si>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</si>
  <si>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</si>
  <si>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</si>
  <si>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</si>
  <si>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</si>
  <si>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</si>
  <si>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</si>
  <si>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</si>
  <si>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</si>
  <si>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</si>
  <si>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</si>
  <si>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</si>
  <si>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</si>
  <si>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</si>
  <si>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</si>
  <si>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</si>
  <si>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</si>
  <si>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</si>
  <si>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</si>
  <si>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</si>
  <si>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</si>
  <si>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</si>
  <si>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</si>
  <si>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</si>
  <si>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</si>
  <si>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</si>
  <si>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</si>
  <si>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</si>
  <si>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</si>
  <si>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</si>
  <si>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</si>
  <si>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</si>
  <si>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森町公共下水道事業会計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</si>
  <si>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</si>
  <si>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</si>
  <si>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森町国民健康保険病院事業会計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</si>
  <si>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</si>
  <si>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</si>
  <si>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</si>
  <si>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</si>
  <si>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</si>
  <si>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</si>
  <si>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</si>
  <si>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</si>
  <si>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</si>
  <si>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</si>
  <si>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</si>
  <si>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</si>
  <si>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</si>
  <si>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</si>
  <si>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</si>
  <si>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</si>
  <si>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</si>
  <si>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</si>
  <si>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</si>
  <si>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</si>
  <si>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</si>
  <si>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</si>
  <si>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</si>
  <si>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</si>
  <si>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</si>
  <si>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</si>
  <si>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</si>
  <si>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</si>
  <si>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</si>
  <si>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</si>
  <si>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</si>
  <si>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</si>
  <si>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</si>
  <si>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</si>
  <si>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</si>
  <si>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</si>
  <si>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</si>
  <si>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</si>
  <si>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</si>
  <si>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</si>
  <si>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</si>
  <si>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</si>
  <si>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</si>
  <si>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</si>
  <si>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</si>
  <si>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</si>
  <si>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</si>
  <si>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</si>
  <si>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</si>
  <si>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</si>
  <si>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</si>
  <si>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</si>
  <si>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</si>
  <si>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</si>
  <si>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</si>
  <si>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</si>
  <si>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</si>
  <si>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</si>
  <si>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</si>
  <si>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</si>
  <si>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</si>
  <si>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</si>
  <si>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</si>
  <si>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</si>
  <si>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</si>
  <si>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</si>
  <si>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</si>
  <si>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</si>
  <si>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</si>
  <si>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</si>
  <si>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</si>
  <si>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</si>
  <si>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</si>
  <si>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</si>
  <si>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</si>
  <si>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</si>
  <si>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</si>
  <si>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</si>
  <si>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</si>
  <si>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</si>
  <si>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</si>
  <si>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</si>
  <si>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0.34</t>
  </si>
  <si>
    <t>▲ 1.35</t>
  </si>
  <si>
    <t>森町水道事業会計</t>
  </si>
  <si>
    <t>森町国民健康保険病院事業会計</t>
  </si>
  <si>
    <t>森町公共下水道事業会計</t>
  </si>
  <si>
    <t>一般会計</t>
  </si>
  <si>
    <t>森町国民健康保険特別会計</t>
  </si>
  <si>
    <t>森町介護サービス事業特別会計</t>
  </si>
  <si>
    <t>森町後期高齢者医療特別会計</t>
  </si>
  <si>
    <t>森町介護保険事業特別会計</t>
  </si>
  <si>
    <t>その他会計（赤字）</t>
  </si>
  <si>
    <t>その他会計（黒字）</t>
  </si>
  <si>
    <t>-</t>
    <phoneticPr fontId="5"/>
  </si>
  <si>
    <t>-</t>
    <phoneticPr fontId="2"/>
  </si>
  <si>
    <t>-</t>
    <phoneticPr fontId="2"/>
  </si>
  <si>
    <t>-</t>
    <phoneticPr fontId="2"/>
  </si>
  <si>
    <t>法適用企業</t>
    <phoneticPr fontId="5"/>
  </si>
  <si>
    <t>法非適用企業</t>
    <phoneticPr fontId="5"/>
  </si>
  <si>
    <t>渡島廃棄物処理広域連合</t>
    <rPh sb="0" eb="2">
      <t>オシマ</t>
    </rPh>
    <rPh sb="2" eb="5">
      <t>ハイキブツ</t>
    </rPh>
    <rPh sb="5" eb="7">
      <t>ショリ</t>
    </rPh>
    <rPh sb="7" eb="9">
      <t>コウイキ</t>
    </rPh>
    <rPh sb="9" eb="11">
      <t>レンゴウ</t>
    </rPh>
    <phoneticPr fontId="2"/>
  </si>
  <si>
    <t>渡島・檜山地方税滞納整理機構</t>
    <rPh sb="0" eb="2">
      <t>オシマ</t>
    </rPh>
    <rPh sb="3" eb="5">
      <t>ヒヤマ</t>
    </rPh>
    <rPh sb="5" eb="8">
      <t>チホウゼイ</t>
    </rPh>
    <rPh sb="8" eb="10">
      <t>タイノウ</t>
    </rPh>
    <rPh sb="10" eb="12">
      <t>セイリ</t>
    </rPh>
    <rPh sb="12" eb="14">
      <t>キコウ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</si>
  <si>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</si>
  <si>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</si>
  <si>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</si>
  <si>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</si>
  <si>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</si>
  <si>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</si>
  <si>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</si>
  <si>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</si>
  <si>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</si>
  <si>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</si>
  <si>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</si>
  <si>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</si>
  <si>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将来負担比率及び実質公債費比率ともに類似団体平均を上回っているが、主な要因は港湾施設整備や公営住宅整備、合併に伴う建設事業等に際し発行した地方債の残高が挙げられる。
平成２０年度以降は大幅に投資事業を抑制していることから、今後は減少していく見込みであります。後世への負担を少しでも軽減するよう毎年度の元利償還額との均衡を踏まえて、
地方債の新規発行を抑制しながら財政の健全化を図ります。</t>
    <rPh sb="0" eb="2">
      <t>ショウライ</t>
    </rPh>
    <rPh sb="2" eb="4">
      <t>フタン</t>
    </rPh>
    <rPh sb="4" eb="6">
      <t>ヒリツ</t>
    </rPh>
    <rPh sb="6" eb="7">
      <t>オヨ</t>
    </rPh>
    <rPh sb="8" eb="10">
      <t>ジッシツ</t>
    </rPh>
    <rPh sb="10" eb="13">
      <t>コウサイヒ</t>
    </rPh>
    <rPh sb="13" eb="15">
      <t>ヒリツ</t>
    </rPh>
    <rPh sb="18" eb="20">
      <t>ルイジ</t>
    </rPh>
    <rPh sb="20" eb="22">
      <t>ダンタイ</t>
    </rPh>
    <rPh sb="22" eb="24">
      <t>ヘイキン</t>
    </rPh>
    <rPh sb="25" eb="27">
      <t>ウワマワ</t>
    </rPh>
    <rPh sb="33" eb="34">
      <t>オモ</t>
    </rPh>
    <rPh sb="35" eb="37">
      <t>ヨウイン</t>
    </rPh>
    <rPh sb="38" eb="40">
      <t>コウワン</t>
    </rPh>
    <rPh sb="40" eb="42">
      <t>シセツ</t>
    </rPh>
    <rPh sb="42" eb="44">
      <t>セイビ</t>
    </rPh>
    <rPh sb="45" eb="47">
      <t>コウエイ</t>
    </rPh>
    <rPh sb="47" eb="49">
      <t>ジュウタク</t>
    </rPh>
    <rPh sb="49" eb="51">
      <t>セイビ</t>
    </rPh>
    <rPh sb="52" eb="54">
      <t>ガッペイ</t>
    </rPh>
    <rPh sb="55" eb="56">
      <t>トモナ</t>
    </rPh>
    <rPh sb="57" eb="59">
      <t>ケンセツ</t>
    </rPh>
    <rPh sb="59" eb="61">
      <t>ジギョウ</t>
    </rPh>
    <rPh sb="61" eb="62">
      <t>トウ</t>
    </rPh>
    <rPh sb="63" eb="64">
      <t>サイ</t>
    </rPh>
    <rPh sb="65" eb="67">
      <t>ハッコウ</t>
    </rPh>
    <rPh sb="69" eb="72">
      <t>チホウサイ</t>
    </rPh>
    <rPh sb="73" eb="75">
      <t>ザンダカ</t>
    </rPh>
    <rPh sb="76" eb="77">
      <t>ア</t>
    </rPh>
    <rPh sb="83" eb="85">
      <t>ヘイセイ</t>
    </rPh>
    <rPh sb="87" eb="89">
      <t>ネンド</t>
    </rPh>
    <rPh sb="89" eb="91">
      <t>イコウ</t>
    </rPh>
    <rPh sb="92" eb="94">
      <t>オオハバ</t>
    </rPh>
    <rPh sb="95" eb="97">
      <t>トウシ</t>
    </rPh>
    <rPh sb="97" eb="99">
      <t>ジギョウ</t>
    </rPh>
    <rPh sb="100" eb="102">
      <t>ヨクセイ</t>
    </rPh>
    <rPh sb="111" eb="113">
      <t>コンゴ</t>
    </rPh>
    <rPh sb="114" eb="116">
      <t>ゲンショウ</t>
    </rPh>
    <rPh sb="120" eb="122">
      <t>ミコ</t>
    </rPh>
    <rPh sb="129" eb="131">
      <t>コウセイ</t>
    </rPh>
    <rPh sb="133" eb="135">
      <t>フタン</t>
    </rPh>
    <rPh sb="136" eb="137">
      <t>スコ</t>
    </rPh>
    <rPh sb="140" eb="142">
      <t>ケイゲン</t>
    </rPh>
    <rPh sb="146" eb="149">
      <t>マイネンド</t>
    </rPh>
    <rPh sb="150" eb="152">
      <t>ガンリ</t>
    </rPh>
    <rPh sb="152" eb="154">
      <t>ショウカン</t>
    </rPh>
    <rPh sb="154" eb="155">
      <t>ガク</t>
    </rPh>
    <rPh sb="157" eb="159">
      <t>キンコウ</t>
    </rPh>
    <rPh sb="160" eb="161">
      <t>フ</t>
    </rPh>
    <rPh sb="166" eb="169">
      <t>チホウサイ</t>
    </rPh>
    <rPh sb="170" eb="172">
      <t>シンキ</t>
    </rPh>
    <rPh sb="172" eb="174">
      <t>ハッコウ</t>
    </rPh>
    <rPh sb="175" eb="177">
      <t>ヨクセイ</t>
    </rPh>
    <rPh sb="181" eb="183">
      <t>ザイセイ</t>
    </rPh>
    <rPh sb="184" eb="187">
      <t>ケンゼンカ</t>
    </rPh>
    <rPh sb="188" eb="189">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</si>
</sst>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90833</c:v>
                </c:pt>
                <c:pt idx="1">
                  <c:v>79181</c:v>
                </c:pt>
                <c:pt idx="2">
                  <c:v>118124</c:v>
                </c:pt>
                <c:pt idx="3">
                  <c:v>101693</c:v>
                </c:pt>
                <c:pt idx="4">
                  <c:v>96635</c:v>
                </c:pt>
              </c:numCache>
            </c:numRef>
          </c:val>
          <c:smooth val="0"/>
          <c:extLst>
            <c:ext xmlns:c16="http://schemas.microsoft.com/office/drawing/2014/chart" uri="{C3380CC4-5D6E-409C-BE32-E72D297353CC}">
              <c16:uniqueId val="{00000000-C951-4B99-99C1-D11874D8B29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24618</c:v>
                </c:pt>
                <c:pt idx="1">
                  <c:v>25601</c:v>
                </c:pt>
                <c:pt idx="2">
                  <c:v>27696</c:v>
                </c:pt>
                <c:pt idx="3">
                  <c:v>50470</c:v>
                </c:pt>
                <c:pt idx="4">
                  <c:v>29171</c:v>
                </c:pt>
              </c:numCache>
            </c:numRef>
          </c:val>
          <c:smooth val="0"/>
          <c:extLst>
            <c:ext xmlns:c16="http://schemas.microsoft.com/office/drawing/2014/chart" uri="{C3380CC4-5D6E-409C-BE32-E72D297353CC}">
              <c16:uniqueId val="{00000001-C951-4B99-99C1-D11874D8B298}"/>
            </c:ext>
          </c:extLst>
        </c:ser>
        <c:dLbls>
          <c:showLegendKey val="0"/>
          <c:showVal val="0"/>
          <c:showCatName val="0"/>
          <c:showSerName val="0"/>
          <c:showPercent val="0"/>
          <c:showBubbleSize val="0"/>
        </c:dLbls>
        <c:marker val="1"/>
        <c:smooth val="0"/>
        <c:axId val="352741248"/>
        <c:axId val="353904128"/>
      </c:lineChart>
      <c:catAx>
        <c:axId val="3527412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3904128"/>
        <c:crosses val="autoZero"/>
        <c:auto val="1"/>
        <c:lblAlgn val="ctr"/>
        <c:lblOffset val="100"/>
        <c:tickLblSkip val="1"/>
        <c:tickMarkSkip val="1"/>
        <c:noMultiLvlLbl val="0"/>
      </c:catAx>
      <c:valAx>
        <c:axId val="35390412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27412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1.54</c:v>
                </c:pt>
                <c:pt idx="1">
                  <c:v>1.1399999999999999</c:v>
                </c:pt>
                <c:pt idx="2">
                  <c:v>1.23</c:v>
                </c:pt>
                <c:pt idx="3">
                  <c:v>1.29</c:v>
                </c:pt>
                <c:pt idx="4">
                  <c:v>1.41</c:v>
                </c:pt>
              </c:numCache>
            </c:numRef>
          </c:val>
          <c:extLst>
            <c:ext xmlns:c16="http://schemas.microsoft.com/office/drawing/2014/chart" uri="{C3380CC4-5D6E-409C-BE32-E72D297353CC}">
              <c16:uniqueId val="{00000000-13FD-41BE-98AB-DE40E1F57BF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26.4</c:v>
                </c:pt>
                <c:pt idx="1">
                  <c:v>29.38</c:v>
                </c:pt>
                <c:pt idx="2">
                  <c:v>29.36</c:v>
                </c:pt>
                <c:pt idx="3">
                  <c:v>28.81</c:v>
                </c:pt>
                <c:pt idx="4">
                  <c:v>28.98</c:v>
                </c:pt>
              </c:numCache>
            </c:numRef>
          </c:val>
          <c:extLst>
            <c:ext xmlns:c16="http://schemas.microsoft.com/office/drawing/2014/chart" uri="{C3380CC4-5D6E-409C-BE32-E72D297353CC}">
              <c16:uniqueId val="{00000001-13FD-41BE-98AB-DE40E1F57BF6}"/>
            </c:ext>
          </c:extLst>
        </c:ser>
        <c:dLbls>
          <c:showLegendKey val="0"/>
          <c:showVal val="0"/>
          <c:showCatName val="0"/>
          <c:showSerName val="0"/>
          <c:showPercent val="0"/>
          <c:showBubbleSize val="0"/>
        </c:dLbls>
        <c:gapWidth val="250"/>
        <c:overlap val="100"/>
        <c:axId val="97920512"/>
        <c:axId val="979312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6.57</c:v>
                </c:pt>
                <c:pt idx="1">
                  <c:v>2.5299999999999998</c:v>
                </c:pt>
                <c:pt idx="2">
                  <c:v>-0.34</c:v>
                </c:pt>
                <c:pt idx="3">
                  <c:v>-1.35</c:v>
                </c:pt>
                <c:pt idx="4">
                  <c:v>0.76</c:v>
                </c:pt>
              </c:numCache>
            </c:numRef>
          </c:val>
          <c:smooth val="0"/>
          <c:extLst>
            <c:ext xmlns:c16="http://schemas.microsoft.com/office/drawing/2014/chart" uri="{C3380CC4-5D6E-409C-BE32-E72D297353CC}">
              <c16:uniqueId val="{00000002-13FD-41BE-98AB-DE40E1F57BF6}"/>
            </c:ext>
          </c:extLst>
        </c:ser>
        <c:dLbls>
          <c:showLegendKey val="0"/>
          <c:showVal val="0"/>
          <c:showCatName val="0"/>
          <c:showSerName val="0"/>
          <c:showPercent val="0"/>
          <c:showBubbleSize val="0"/>
        </c:dLbls>
        <c:marker val="1"/>
        <c:smooth val="0"/>
        <c:axId val="97920512"/>
        <c:axId val="97931264"/>
      </c:lineChart>
      <c:catAx>
        <c:axId val="97920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7931264"/>
        <c:crosses val="autoZero"/>
        <c:auto val="1"/>
        <c:lblAlgn val="ctr"/>
        <c:lblOffset val="100"/>
        <c:tickLblSkip val="1"/>
        <c:tickMarkSkip val="1"/>
        <c:noMultiLvlLbl val="0"/>
      </c:catAx>
      <c:valAx>
        <c:axId val="97931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20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8A5-4DA6-977D-FFE7F83FF4B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8A5-4DA6-977D-FFE7F83FF4B4}"/>
            </c:ext>
          </c:extLst>
        </c:ser>
        <c:ser>
          <c:idx val="2"/>
          <c:order val="2"/>
          <c:tx>
            <c:strRef>
              <c:f>データシート!$A$29</c:f>
              <c:strCache>
                <c:ptCount val="1"/>
                <c:pt idx="0">
                  <c:v>森町介護保険事業特別会計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0.08</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2-A8A5-4DA6-977D-FFE7F83FF4B4}"/>
            </c:ext>
          </c:extLst>
        </c:ser>
        <c:ser>
          <c:idx val="3"/>
          <c:order val="3"/>
          <c:tx>
            <c:strRef>
              <c:f>データシート!$A$30</c:f>
              <c:strCache>
                <c:ptCount val="1"/>
                <c:pt idx="0">
                  <c:v>森町後期高齢者医療特別会計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3-A8A5-4DA6-977D-FFE7F83FF4B4}"/>
            </c:ext>
          </c:extLst>
        </c:ser>
        <c:ser>
          <c:idx val="4"/>
          <c:order val="4"/>
          <c:tx>
            <c:strRef>
              <c:f>データシート!$A$31</c:f>
              <c:strCache>
                <c:ptCount val="1"/>
                <c:pt idx="0">
                  <c:v>森町介護サービス事業特別会計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A8A5-4DA6-977D-FFE7F83FF4B4}"/>
            </c:ext>
          </c:extLst>
        </c:ser>
        <c:ser>
          <c:idx val="5"/>
          <c:order val="5"/>
          <c:tx>
            <c:strRef>
              <c:f>データシート!$A$32</c:f>
              <c:strCache>
                <c:ptCount val="1"/>
                <c:pt idx="0">
                  <c:v>森町国民健康保険特別会計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0.11</c:v>
                </c:pt>
                <c:pt idx="2">
                  <c:v>#N/A</c:v>
                </c:pt>
                <c:pt idx="3">
                  <c:v>0.02</c:v>
                </c:pt>
                <c:pt idx="4">
                  <c:v>#N/A</c:v>
                </c:pt>
                <c:pt idx="5">
                  <c:v>0.03</c:v>
                </c:pt>
                <c:pt idx="6">
                  <c:v>#N/A</c:v>
                </c:pt>
                <c:pt idx="7">
                  <c:v>0.08</c:v>
                </c:pt>
                <c:pt idx="8">
                  <c:v>#N/A</c:v>
                </c:pt>
                <c:pt idx="9">
                  <c:v>0.09</c:v>
                </c:pt>
              </c:numCache>
            </c:numRef>
          </c:val>
          <c:extLst>
            <c:ext xmlns:c16="http://schemas.microsoft.com/office/drawing/2014/chart" uri="{C3380CC4-5D6E-409C-BE32-E72D297353CC}">
              <c16:uniqueId val="{00000005-A8A5-4DA6-977D-FFE7F83FF4B4}"/>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1.53</c:v>
                </c:pt>
                <c:pt idx="2">
                  <c:v>#N/A</c:v>
                </c:pt>
                <c:pt idx="3">
                  <c:v>1.1399999999999999</c:v>
                </c:pt>
                <c:pt idx="4">
                  <c:v>#N/A</c:v>
                </c:pt>
                <c:pt idx="5">
                  <c:v>1.23</c:v>
                </c:pt>
                <c:pt idx="6">
                  <c:v>#N/A</c:v>
                </c:pt>
                <c:pt idx="7">
                  <c:v>1.28</c:v>
                </c:pt>
                <c:pt idx="8">
                  <c:v>#N/A</c:v>
                </c:pt>
                <c:pt idx="9">
                  <c:v>1.41</c:v>
                </c:pt>
              </c:numCache>
            </c:numRef>
          </c:val>
          <c:extLst>
            <c:ext xmlns:c16="http://schemas.microsoft.com/office/drawing/2014/chart" uri="{C3380CC4-5D6E-409C-BE32-E72D297353CC}">
              <c16:uniqueId val="{00000006-A8A5-4DA6-977D-FFE7F83FF4B4}"/>
            </c:ext>
          </c:extLst>
        </c:ser>
        <c:ser>
          <c:idx val="7"/>
          <c:order val="7"/>
          <c:tx>
            <c:strRef>
              <c:f>データシート!$A$34</c:f>
              <c:strCache>
                <c:ptCount val="1"/>
                <c:pt idx="0">
                  <c:v>森町公共下水道事業会計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2.1</c:v>
                </c:pt>
                <c:pt idx="2">
                  <c:v>#N/A</c:v>
                </c:pt>
                <c:pt idx="3">
                  <c:v>2.25</c:v>
                </c:pt>
                <c:pt idx="4">
                  <c:v>#N/A</c:v>
                </c:pt>
                <c:pt idx="5">
                  <c:v>2.38</c:v>
                </c:pt>
                <c:pt idx="6">
                  <c:v>#N/A</c:v>
                </c:pt>
                <c:pt idx="7">
                  <c:v>2.63</c:v>
                </c:pt>
                <c:pt idx="8">
                  <c:v>#N/A</c:v>
                </c:pt>
                <c:pt idx="9">
                  <c:v>2.68</c:v>
                </c:pt>
              </c:numCache>
            </c:numRef>
          </c:val>
          <c:extLst>
            <c:ext xmlns:c16="http://schemas.microsoft.com/office/drawing/2014/chart" uri="{C3380CC4-5D6E-409C-BE32-E72D297353CC}">
              <c16:uniqueId val="{00000007-A8A5-4DA6-977D-FFE7F83FF4B4}"/>
            </c:ext>
          </c:extLst>
        </c:ser>
        <c:ser>
          <c:idx val="8"/>
          <c:order val="8"/>
          <c:tx>
            <c:strRef>
              <c:f>データシート!$A$35</c:f>
              <c:strCache>
                <c:ptCount val="1"/>
                <c:pt idx="0">
                  <c:v>森町国民健康保険病院事業会計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c:v>
                </c:pt>
                <c:pt idx="2">
                  <c:v>#N/A</c:v>
                </c:pt>
                <c:pt idx="3">
                  <c:v>0.39</c:v>
                </c:pt>
                <c:pt idx="4">
                  <c:v>#N/A</c:v>
                </c:pt>
                <c:pt idx="5">
                  <c:v>1.28</c:v>
                </c:pt>
                <c:pt idx="6">
                  <c:v>#N/A</c:v>
                </c:pt>
                <c:pt idx="7">
                  <c:v>0.67</c:v>
                </c:pt>
                <c:pt idx="8">
                  <c:v>#N/A</c:v>
                </c:pt>
                <c:pt idx="9">
                  <c:v>3.46</c:v>
                </c:pt>
              </c:numCache>
            </c:numRef>
          </c:val>
          <c:extLst>
            <c:ext xmlns:c16="http://schemas.microsoft.com/office/drawing/2014/chart" uri="{C3380CC4-5D6E-409C-BE32-E72D297353CC}">
              <c16:uniqueId val="{00000008-A8A5-4DA6-977D-FFE7F83FF4B4}"/>
            </c:ext>
          </c:extLst>
        </c:ser>
        <c:ser>
          <c:idx val="9"/>
          <c:order val="9"/>
          <c:tx>
            <c:strRef>
              <c:f>データシート!$A$36</c:f>
              <c:strCache>
                <c:ptCount val="1"/>
                <c:pt idx="0">
                  <c:v>森町水道事業会計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4.45</c:v>
                </c:pt>
                <c:pt idx="2">
                  <c:v>#N/A</c:v>
                </c:pt>
                <c:pt idx="3">
                  <c:v>3.56</c:v>
                </c:pt>
                <c:pt idx="4">
                  <c:v>#N/A</c:v>
                </c:pt>
                <c:pt idx="5">
                  <c:v>2.97</c:v>
                </c:pt>
                <c:pt idx="6">
                  <c:v>#N/A</c:v>
                </c:pt>
                <c:pt idx="7">
                  <c:v>3.41</c:v>
                </c:pt>
                <c:pt idx="8">
                  <c:v>#N/A</c:v>
                </c:pt>
                <c:pt idx="9">
                  <c:v>3.65</c:v>
                </c:pt>
              </c:numCache>
            </c:numRef>
          </c:val>
          <c:extLst>
            <c:ext xmlns:c16="http://schemas.microsoft.com/office/drawing/2014/chart" uri="{C3380CC4-5D6E-409C-BE32-E72D297353CC}">
              <c16:uniqueId val="{00000009-A8A5-4DA6-977D-FFE7F83FF4B4}"/>
            </c:ext>
          </c:extLst>
        </c:ser>
        <c:dLbls>
          <c:showLegendKey val="0"/>
          <c:showVal val="0"/>
          <c:showCatName val="0"/>
          <c:showSerName val="0"/>
          <c:showPercent val="0"/>
          <c:showBubbleSize val="0"/>
        </c:dLbls>
        <c:gapWidth val="150"/>
        <c:overlap val="100"/>
        <c:axId val="153238144"/>
        <c:axId val="153293184"/>
      </c:barChart>
      <c:catAx>
        <c:axId val="153238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3293184"/>
        <c:crosses val="autoZero"/>
        <c:auto val="1"/>
        <c:lblAlgn val="ctr"/>
        <c:lblOffset val="100"/>
        <c:tickLblSkip val="1"/>
        <c:tickMarkSkip val="1"/>
        <c:noMultiLvlLbl val="0"/>
      </c:catAx>
      <c:valAx>
        <c:axId val="153293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32381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1454</c:v>
                </c:pt>
                <c:pt idx="5">
                  <c:v>1449</c:v>
                </c:pt>
                <c:pt idx="8">
                  <c:v>1441</c:v>
                </c:pt>
                <c:pt idx="11">
                  <c:v>1436</c:v>
                </c:pt>
                <c:pt idx="14">
                  <c:v>1408</c:v>
                </c:pt>
              </c:numCache>
            </c:numRef>
          </c:val>
          <c:extLst>
            <c:ext xmlns:c16="http://schemas.microsoft.com/office/drawing/2014/chart" uri="{C3380CC4-5D6E-409C-BE32-E72D297353CC}">
              <c16:uniqueId val="{00000000-33A1-4974-AC6E-FEA583421A0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3A1-4974-AC6E-FEA583421A0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149</c:v>
                </c:pt>
                <c:pt idx="3">
                  <c:v>140</c:v>
                </c:pt>
                <c:pt idx="6">
                  <c:v>152</c:v>
                </c:pt>
                <c:pt idx="9">
                  <c:v>131</c:v>
                </c:pt>
                <c:pt idx="12">
                  <c:v>126</c:v>
                </c:pt>
              </c:numCache>
            </c:numRef>
          </c:val>
          <c:extLst>
            <c:ext xmlns:c16="http://schemas.microsoft.com/office/drawing/2014/chart" uri="{C3380CC4-5D6E-409C-BE32-E72D297353CC}">
              <c16:uniqueId val="{00000002-33A1-4974-AC6E-FEA583421A0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66</c:v>
                </c:pt>
                <c:pt idx="3">
                  <c:v>59</c:v>
                </c:pt>
                <c:pt idx="6">
                  <c:v>59</c:v>
                </c:pt>
                <c:pt idx="9">
                  <c:v>58</c:v>
                </c:pt>
                <c:pt idx="12">
                  <c:v>58</c:v>
                </c:pt>
              </c:numCache>
            </c:numRef>
          </c:val>
          <c:extLst>
            <c:ext xmlns:c16="http://schemas.microsoft.com/office/drawing/2014/chart" uri="{C3380CC4-5D6E-409C-BE32-E72D297353CC}">
              <c16:uniqueId val="{00000003-33A1-4974-AC6E-FEA583421A0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361</c:v>
                </c:pt>
                <c:pt idx="3">
                  <c:v>358</c:v>
                </c:pt>
                <c:pt idx="6">
                  <c:v>363</c:v>
                </c:pt>
                <c:pt idx="9">
                  <c:v>370</c:v>
                </c:pt>
                <c:pt idx="12">
                  <c:v>375</c:v>
                </c:pt>
              </c:numCache>
            </c:numRef>
          </c:val>
          <c:extLst>
            <c:ext xmlns:c16="http://schemas.microsoft.com/office/drawing/2014/chart" uri="{C3380CC4-5D6E-409C-BE32-E72D297353CC}">
              <c16:uniqueId val="{00000004-33A1-4974-AC6E-FEA583421A0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3A1-4974-AC6E-FEA583421A0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3A1-4974-AC6E-FEA583421A0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1830</c:v>
                </c:pt>
                <c:pt idx="3">
                  <c:v>1818</c:v>
                </c:pt>
                <c:pt idx="6">
                  <c:v>1777</c:v>
                </c:pt>
                <c:pt idx="9">
                  <c:v>1729</c:v>
                </c:pt>
                <c:pt idx="12">
                  <c:v>1660</c:v>
                </c:pt>
              </c:numCache>
            </c:numRef>
          </c:val>
          <c:extLst>
            <c:ext xmlns:c16="http://schemas.microsoft.com/office/drawing/2014/chart" uri="{C3380CC4-5D6E-409C-BE32-E72D297353CC}">
              <c16:uniqueId val="{00000007-33A1-4974-AC6E-FEA583421A07}"/>
            </c:ext>
          </c:extLst>
        </c:ser>
        <c:dLbls>
          <c:showLegendKey val="0"/>
          <c:showVal val="0"/>
          <c:showCatName val="0"/>
          <c:showSerName val="0"/>
          <c:showPercent val="0"/>
          <c:showBubbleSize val="0"/>
        </c:dLbls>
        <c:gapWidth val="100"/>
        <c:overlap val="100"/>
        <c:axId val="154390528"/>
        <c:axId val="1543928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952</c:v>
                </c:pt>
                <c:pt idx="2">
                  <c:v>#N/A</c:v>
                </c:pt>
                <c:pt idx="3">
                  <c:v>#N/A</c:v>
                </c:pt>
                <c:pt idx="4">
                  <c:v>926</c:v>
                </c:pt>
                <c:pt idx="5">
                  <c:v>#N/A</c:v>
                </c:pt>
                <c:pt idx="6">
                  <c:v>#N/A</c:v>
                </c:pt>
                <c:pt idx="7">
                  <c:v>910</c:v>
                </c:pt>
                <c:pt idx="8">
                  <c:v>#N/A</c:v>
                </c:pt>
                <c:pt idx="9">
                  <c:v>#N/A</c:v>
                </c:pt>
                <c:pt idx="10">
                  <c:v>852</c:v>
                </c:pt>
                <c:pt idx="11">
                  <c:v>#N/A</c:v>
                </c:pt>
                <c:pt idx="12">
                  <c:v>#N/A</c:v>
                </c:pt>
                <c:pt idx="13">
                  <c:v>811</c:v>
                </c:pt>
                <c:pt idx="14">
                  <c:v>#N/A</c:v>
                </c:pt>
              </c:numCache>
            </c:numRef>
          </c:val>
          <c:smooth val="0"/>
          <c:extLst>
            <c:ext xmlns:c16="http://schemas.microsoft.com/office/drawing/2014/chart" uri="{C3380CC4-5D6E-409C-BE32-E72D297353CC}">
              <c16:uniqueId val="{00000008-33A1-4974-AC6E-FEA583421A07}"/>
            </c:ext>
          </c:extLst>
        </c:ser>
        <c:dLbls>
          <c:showLegendKey val="0"/>
          <c:showVal val="0"/>
          <c:showCatName val="0"/>
          <c:showSerName val="0"/>
          <c:showPercent val="0"/>
          <c:showBubbleSize val="0"/>
        </c:dLbls>
        <c:marker val="1"/>
        <c:smooth val="0"/>
        <c:axId val="154390528"/>
        <c:axId val="154392832"/>
      </c:lineChart>
      <c:catAx>
        <c:axId val="154390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4392832"/>
        <c:crosses val="autoZero"/>
        <c:auto val="1"/>
        <c:lblAlgn val="ctr"/>
        <c:lblOffset val="100"/>
        <c:tickLblSkip val="1"/>
        <c:tickMarkSkip val="1"/>
        <c:noMultiLvlLbl val="0"/>
      </c:catAx>
      <c:valAx>
        <c:axId val="154392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390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12760</c:v>
                </c:pt>
                <c:pt idx="5">
                  <c:v>12192</c:v>
                </c:pt>
                <c:pt idx="8">
                  <c:v>11603</c:v>
                </c:pt>
                <c:pt idx="11">
                  <c:v>11177</c:v>
                </c:pt>
                <c:pt idx="14">
                  <c:v>10497</c:v>
                </c:pt>
              </c:numCache>
            </c:numRef>
          </c:val>
          <c:extLst>
            <c:ext xmlns:c16="http://schemas.microsoft.com/office/drawing/2014/chart" uri="{C3380CC4-5D6E-409C-BE32-E72D297353CC}">
              <c16:uniqueId val="{00000000-1515-430C-9635-163F0449142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1305</c:v>
                </c:pt>
                <c:pt idx="5">
                  <c:v>1170</c:v>
                </c:pt>
                <c:pt idx="8">
                  <c:v>1025</c:v>
                </c:pt>
                <c:pt idx="11">
                  <c:v>903</c:v>
                </c:pt>
                <c:pt idx="14">
                  <c:v>828</c:v>
                </c:pt>
              </c:numCache>
            </c:numRef>
          </c:val>
          <c:extLst>
            <c:ext xmlns:c16="http://schemas.microsoft.com/office/drawing/2014/chart" uri="{C3380CC4-5D6E-409C-BE32-E72D297353CC}">
              <c16:uniqueId val="{00000001-1515-430C-9635-163F0449142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2149</c:v>
                </c:pt>
                <c:pt idx="5">
                  <c:v>2371</c:v>
                </c:pt>
                <c:pt idx="8">
                  <c:v>2353</c:v>
                </c:pt>
                <c:pt idx="11">
                  <c:v>2244</c:v>
                </c:pt>
                <c:pt idx="14">
                  <c:v>2354</c:v>
                </c:pt>
              </c:numCache>
            </c:numRef>
          </c:val>
          <c:extLst>
            <c:ext xmlns:c16="http://schemas.microsoft.com/office/drawing/2014/chart" uri="{C3380CC4-5D6E-409C-BE32-E72D297353CC}">
              <c16:uniqueId val="{00000002-1515-430C-9635-163F0449142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515-430C-9635-163F0449142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515-430C-9635-163F0449142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15-430C-9635-163F0449142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2591</c:v>
                </c:pt>
                <c:pt idx="3">
                  <c:v>2497</c:v>
                </c:pt>
                <c:pt idx="6">
                  <c:v>2433</c:v>
                </c:pt>
                <c:pt idx="9">
                  <c:v>2228</c:v>
                </c:pt>
                <c:pt idx="12">
                  <c:v>2001</c:v>
                </c:pt>
              </c:numCache>
            </c:numRef>
          </c:val>
          <c:extLst>
            <c:ext xmlns:c16="http://schemas.microsoft.com/office/drawing/2014/chart" uri="{C3380CC4-5D6E-409C-BE32-E72D297353CC}">
              <c16:uniqueId val="{00000006-1515-430C-9635-163F0449142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326</c:v>
                </c:pt>
                <c:pt idx="3">
                  <c:v>269</c:v>
                </c:pt>
                <c:pt idx="6">
                  <c:v>211</c:v>
                </c:pt>
                <c:pt idx="9">
                  <c:v>158</c:v>
                </c:pt>
                <c:pt idx="12">
                  <c:v>101</c:v>
                </c:pt>
              </c:numCache>
            </c:numRef>
          </c:val>
          <c:extLst>
            <c:ext xmlns:c16="http://schemas.microsoft.com/office/drawing/2014/chart" uri="{C3380CC4-5D6E-409C-BE32-E72D297353CC}">
              <c16:uniqueId val="{00000007-1515-430C-9635-163F0449142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4767</c:v>
                </c:pt>
                <c:pt idx="3">
                  <c:v>4660</c:v>
                </c:pt>
                <c:pt idx="6">
                  <c:v>4519</c:v>
                </c:pt>
                <c:pt idx="9">
                  <c:v>4300</c:v>
                </c:pt>
                <c:pt idx="12">
                  <c:v>4055</c:v>
                </c:pt>
              </c:numCache>
            </c:numRef>
          </c:val>
          <c:extLst>
            <c:ext xmlns:c16="http://schemas.microsoft.com/office/drawing/2014/chart" uri="{C3380CC4-5D6E-409C-BE32-E72D297353CC}">
              <c16:uniqueId val="{00000008-1515-430C-9635-163F0449142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1132</c:v>
                </c:pt>
                <c:pt idx="3">
                  <c:v>1143</c:v>
                </c:pt>
                <c:pt idx="6">
                  <c:v>969</c:v>
                </c:pt>
                <c:pt idx="9">
                  <c:v>815</c:v>
                </c:pt>
                <c:pt idx="12">
                  <c:v>669</c:v>
                </c:pt>
              </c:numCache>
            </c:numRef>
          </c:val>
          <c:extLst>
            <c:ext xmlns:c16="http://schemas.microsoft.com/office/drawing/2014/chart" uri="{C3380CC4-5D6E-409C-BE32-E72D297353CC}">
              <c16:uniqueId val="{00000009-1515-430C-9635-163F0449142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15557</c:v>
                </c:pt>
                <c:pt idx="3">
                  <c:v>14528</c:v>
                </c:pt>
                <c:pt idx="6">
                  <c:v>13596</c:v>
                </c:pt>
                <c:pt idx="9">
                  <c:v>12960</c:v>
                </c:pt>
                <c:pt idx="12">
                  <c:v>11945</c:v>
                </c:pt>
              </c:numCache>
            </c:numRef>
          </c:val>
          <c:extLst>
            <c:ext xmlns:c16="http://schemas.microsoft.com/office/drawing/2014/chart" uri="{C3380CC4-5D6E-409C-BE32-E72D297353CC}">
              <c16:uniqueId val="{0000000A-1515-430C-9635-163F04491428}"/>
            </c:ext>
          </c:extLst>
        </c:ser>
        <c:dLbls>
          <c:showLegendKey val="0"/>
          <c:showVal val="0"/>
          <c:showCatName val="0"/>
          <c:showSerName val="0"/>
          <c:showPercent val="0"/>
          <c:showBubbleSize val="0"/>
        </c:dLbls>
        <c:gapWidth val="100"/>
        <c:overlap val="100"/>
        <c:axId val="154788992"/>
        <c:axId val="1547912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8159</c:v>
                </c:pt>
                <c:pt idx="2">
                  <c:v>#N/A</c:v>
                </c:pt>
                <c:pt idx="3">
                  <c:v>#N/A</c:v>
                </c:pt>
                <c:pt idx="4">
                  <c:v>7364</c:v>
                </c:pt>
                <c:pt idx="5">
                  <c:v>#N/A</c:v>
                </c:pt>
                <c:pt idx="6">
                  <c:v>#N/A</c:v>
                </c:pt>
                <c:pt idx="7">
                  <c:v>6746</c:v>
                </c:pt>
                <c:pt idx="8">
                  <c:v>#N/A</c:v>
                </c:pt>
                <c:pt idx="9">
                  <c:v>#N/A</c:v>
                </c:pt>
                <c:pt idx="10">
                  <c:v>6137</c:v>
                </c:pt>
                <c:pt idx="11">
                  <c:v>#N/A</c:v>
                </c:pt>
                <c:pt idx="12">
                  <c:v>#N/A</c:v>
                </c:pt>
                <c:pt idx="13">
                  <c:v>5091</c:v>
                </c:pt>
                <c:pt idx="14">
                  <c:v>#N/A</c:v>
                </c:pt>
              </c:numCache>
            </c:numRef>
          </c:val>
          <c:smooth val="0"/>
          <c:extLst>
            <c:ext xmlns:c16="http://schemas.microsoft.com/office/drawing/2014/chart" uri="{C3380CC4-5D6E-409C-BE32-E72D297353CC}">
              <c16:uniqueId val="{0000000B-1515-430C-9635-163F04491428}"/>
            </c:ext>
          </c:extLst>
        </c:ser>
        <c:dLbls>
          <c:showLegendKey val="0"/>
          <c:showVal val="0"/>
          <c:showCatName val="0"/>
          <c:showSerName val="0"/>
          <c:showPercent val="0"/>
          <c:showBubbleSize val="0"/>
        </c:dLbls>
        <c:marker val="1"/>
        <c:smooth val="0"/>
        <c:axId val="154788992"/>
        <c:axId val="154791296"/>
      </c:lineChart>
      <c:catAx>
        <c:axId val="154788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4791296"/>
        <c:crosses val="autoZero"/>
        <c:auto val="1"/>
        <c:lblAlgn val="ctr"/>
        <c:lblOffset val="100"/>
        <c:tickLblSkip val="1"/>
        <c:tickMarkSkip val="1"/>
        <c:noMultiLvlLbl val="0"/>
      </c:catAx>
      <c:valAx>
        <c:axId val="154791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788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{05EBAB98-46A1-4923-B167-335416A72217}</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BFC3-4466-99BB-FC7EA8F6155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{C9F112B9-492B-41B0-99A5-4462D677D2FD}</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BFC3-4466-99BB-FC7EA8F6155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{8F74944D-34A0-42BF-B4BD-EDEF188E8690}</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BFC3-4466-99BB-FC7EA8F6155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{9E36F531-6A5B-4D2E-916B-69A1766217A0}</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BFC3-4466-99BB-FC7EA8F6155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{CFB511D5-F9DA-478D-83F5-274E729805D3}</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BFC3-4466-99BB-FC7EA8F6155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BFC3-4466-99BB-FC7EA8F61550}"/>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{5FFEF9B5-76CA-404E-9443-EA63C4B18997}</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BFC3-4466-99BB-FC7EA8F6155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{C321DED0-4EFE-468C-A3CD-37E46AF911C8}</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BFC3-4466-99BB-FC7EA8F6155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{C6EAD3EB-C531-4DA6-BC68-FDCF74A2CCFC}</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BFC3-4466-99BB-FC7EA8F6155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{FA5C4E0C-07EB-4B5E-B145-F103535357A2}</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BFC3-4466-99BB-FC7EA8F6155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{E2CCFD83-582C-443F-818D-A2817693A203}</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BFC3-4466-99BB-FC7EA8F6155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BFC3-4466-99BB-FC7EA8F61550}"/>
            </c:ext>
          </c:extLst>
        </c:ser>
        <c:dLbls>
          <c:showLegendKey val="0"/>
          <c:showVal val="0"/>
          <c:showCatName val="0"/>
          <c:showSerName val="0"/>
          <c:showPercent val="0"/>
          <c:showBubbleSize val="0"/>
        </c:dLbls>
        <c:axId val="152847104"/>
        <c:axId val="152849024"/>
      </c:scatterChart>
      <c:valAx>
        <c:axId val="1528471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2849024"/>
        <c:crosses val="autoZero"/>
        <c:crossBetween val="midCat"/>
      </c:valAx>
      <c:valAx>
        <c:axId val="15284902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28471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{A5E80709-057B-446A-B1F6-A2DADD5D97CD}</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20E6-4FCA-8421-00BDE2931B6F}"/>
                </c:ext>
              </c:extLst>
            </c:dLbl>
            <c:dLbl>
              <c:idx val="1"/>
              <c:layout/>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{301903A9-DC81-475A-AAC0-94185FE35FCA}</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20E6-4FCA-8421-00BDE2931B6F}"/>
                </c:ext>
              </c:extLst>
            </c:dLbl>
            <c:dLbl>
              <c:idx val="2"/>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{79F17A4C-FB50-44F5-B372-E7D16981A2B2}</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20E6-4FCA-8421-00BDE2931B6F}"/>
                </c:ext>
              </c:extLst>
            </c:dLbl>
            <c:dLbl>
              <c:idx val="3"/>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{83F7E91E-6468-456A-B91F-D71EEF55A7C7}</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20E6-4FCA-8421-00BDE2931B6F}"/>
                </c:ext>
              </c:extLst>
            </c:dLbl>
            <c:dLbl>
              <c:idx val="4"/>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{D2C3A3C4-35DD-42F0-B430-CEBE2C2EF001}</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20E6-4FCA-8421-00BDE2931B6F}"/>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17</c:v>
                </c:pt>
                <c:pt idx="1">
                  <c:v>16.600000000000001</c:v>
                </c:pt>
                <c:pt idx="2">
                  <c:v>16.600000000000001</c:v>
                </c:pt>
                <c:pt idx="3">
                  <c:v>16.2</c:v>
                </c:pt>
                <c:pt idx="4">
                  <c:v>15.7</c:v>
                </c:pt>
              </c:numCache>
            </c:numRef>
          </c:xVal>
          <c:yVal>
            <c:numRef>
              <c:f>公会計指標分析・財政指標組合せ分析表!$K$73:$O$73</c:f>
              <c:numCache>
                <c:formatCode>#,##0.0;"▲ "#,##0.0</c:formatCode>
                <c:ptCount val="5"/>
                <c:pt idx="0">
                  <c:v>145.1</c:v>
                </c:pt>
                <c:pt idx="1">
                  <c:v>131.19999999999999</c:v>
                </c:pt>
                <c:pt idx="2">
                  <c:v>122</c:v>
                </c:pt>
                <c:pt idx="3">
                  <c:v>114.8</c:v>
                </c:pt>
                <c:pt idx="4">
                  <c:v>93</c:v>
                </c:pt>
              </c:numCache>
            </c:numRef>
          </c:yVal>
          <c:smooth val="0"/>
          <c:extLst>
            <c:ext xmlns:c16="http://schemas.microsoft.com/office/drawing/2014/chart" uri="{C3380CC4-5D6E-409C-BE32-E72D297353CC}">
              <c16:uniqueId val="{00000005-20E6-4FCA-8421-00BDE2931B6F}"/>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{F4BD63B3-97A3-47B4-A3BC-FF78D9FEF7AD}</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20E6-4FCA-8421-00BDE2931B6F}"/>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{315CBCF7-CD49-4107-89F5-CB1C39A790EE}</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20E6-4FCA-8421-00BDE2931B6F}"/>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{17A30014-A4DA-465B-AD20-5509DCFDAA82}</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20E6-4FCA-8421-00BDE2931B6F}"/>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{677CB050-1F5C-49BC-8FC9-960E402395AF}</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20E6-4FCA-8421-00BDE2931B6F}"/>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{37FBD709-8468-45FD-B81F-D7AA0AB6F581}</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20E6-4FCA-8421-00BDE2931B6F}"/>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14.5</c:v>
                </c:pt>
                <c:pt idx="1">
                  <c:v>13.3</c:v>
                </c:pt>
                <c:pt idx="2">
                  <c:v>12.4</c:v>
                </c:pt>
                <c:pt idx="3">
                  <c:v>11.2</c:v>
                </c:pt>
                <c:pt idx="4">
                  <c:v>10.1</c:v>
                </c:pt>
              </c:numCache>
            </c:numRef>
          </c:xVal>
          <c:yVal>
            <c:numRef>
              <c:f>公会計指標分析・財政指標組合せ分析表!$K$77:$O$77</c:f>
              <c:numCache>
                <c:formatCode>#,##0.0;"▲ "#,##0.0</c:formatCode>
                <c:ptCount val="5"/>
                <c:pt idx="0">
                  <c:v>86</c:v>
                </c:pt>
                <c:pt idx="1">
                  <c:v>72</c:v>
                </c:pt>
                <c:pt idx="2">
                  <c:v>58.8</c:v>
                </c:pt>
                <c:pt idx="3">
                  <c:v>49.7</c:v>
                </c:pt>
                <c:pt idx="4">
                  <c:v>37.200000000000003</c:v>
                </c:pt>
              </c:numCache>
            </c:numRef>
          </c:yVal>
          <c:smooth val="0"/>
          <c:extLst>
            <c:ext xmlns:c16="http://schemas.microsoft.com/office/drawing/2014/chart" uri="{C3380CC4-5D6E-409C-BE32-E72D297353CC}">
              <c16:uniqueId val="{0000000B-20E6-4FCA-8421-00BDE2931B6F}"/>
            </c:ext>
          </c:extLst>
        </c:ser>
        <c:dLbls>
          <c:showLegendKey val="0"/>
          <c:showVal val="0"/>
          <c:showCatName val="0"/>
          <c:showSerName val="0"/>
          <c:showPercent val="0"/>
          <c:showBubbleSize val="0"/>
        </c:dLbls>
        <c:axId val="153030016"/>
        <c:axId val="153040384"/>
      </c:scatterChart>
      <c:valAx>
        <c:axId val="153030016"/>
        <c:scaling>
          <c:orientation val="minMax"/>
          <c:max val="17.600000000000001"/>
          <c:min val="9.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3040384"/>
        <c:crosses val="autoZero"/>
        <c:crossBetween val="midCat"/>
      </c:valAx>
      <c:valAx>
        <c:axId val="153040384"/>
        <c:scaling>
          <c:orientation val="minMax"/>
          <c:max val="17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303001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北海道森町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16,592
16,369
368.79
9,693,671
9,597,947
95,662
6,780,335
11,944,644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93.0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人口の減少や長引く景気低迷により財政基盤が弱いことから</a:t>
          </a:r>
          <a:r>
            <a:rPr lang="en-US" altLang="ja-JP" sz="1100" b="0" i="0" baseline="0">
              <a:solidFill>
                <a:schemeClr val="dk1"/>
              </a:solidFill>
              <a:effectLst/>
              <a:latin typeface="+mn-lt"/>
              <a:ea typeface="+mn-ea"/>
              <a:cs typeface="+mn-cs"/>
            </a:rPr>
            <a:t>0.28</a:t>
          </a:r>
          <a:r>
            <a:rPr lang="ja-JP" altLang="ja-JP" sz="1100" b="0" i="0" baseline="0">
              <a:solidFill>
                <a:schemeClr val="dk1"/>
              </a:solidFill>
              <a:effectLst/>
              <a:latin typeface="+mn-lt"/>
              <a:ea typeface="+mn-ea"/>
              <a:cs typeface="+mn-cs"/>
            </a:rPr>
            <a:t>（対前年度</a:t>
          </a:r>
          <a:r>
            <a:rPr lang="en-US" altLang="ja-JP" sz="1100" b="0" i="0" baseline="0">
              <a:solidFill>
                <a:schemeClr val="dk1"/>
              </a:solidFill>
              <a:effectLst/>
              <a:latin typeface="+mn-lt"/>
              <a:ea typeface="+mn-ea"/>
              <a:cs typeface="+mn-cs"/>
            </a:rPr>
            <a:t>+0.01</a:t>
          </a:r>
          <a:r>
            <a:rPr lang="ja-JP" altLang="ja-JP" sz="1100" b="0" i="0" baseline="0">
              <a:solidFill>
                <a:schemeClr val="dk1"/>
              </a:solidFill>
              <a:effectLst/>
              <a:latin typeface="+mn-lt"/>
              <a:ea typeface="+mn-ea"/>
              <a:cs typeface="+mn-cs"/>
            </a:rPr>
            <a:t>）と類似団体平均を下回っている。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日の合併により職員数が増加したが、退職者不補充等による職員数の削減のほか、平成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年度までの３年間、職員給与独自抑制措置を講じた。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今後も歳出の徹底した見直しを図るとともに、町税等の徴収率向上対策を中心に据えながら歳入確保に努める。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154517</xdr:rowOff>
    </xdr:to>
    <xdr:cxnSp macro="">
      <xdr:nvCxnSpPr>
        <xdr:cNvPr id="63" name="直線コネクタ 62"/>
        <xdr:cNvCxnSpPr/>
      </xdr:nvCxnSpPr>
      <xdr:spPr>
        <a:xfrm flipV="1">
          <a:off x="4953000" y="63013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6"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0.57</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7" name="直線コネクタ 66"/>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135467</xdr:rowOff>
    </xdr:to>
    <xdr:cxnSp macro="">
      <xdr:nvCxnSpPr>
        <xdr:cNvPr id="68" name="直線コネクタ 67"/>
        <xdr:cNvCxnSpPr/>
      </xdr:nvCxnSpPr>
      <xdr:spPr>
        <a:xfrm flipV="1">
          <a:off x="4114800" y="74676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71560</xdr:rowOff>
    </xdr:from>
    <xdr:ext cx="762000" cy="259045"/>
    <xdr:sp macro="" textlink="">
      <xdr:nvSpPr>
        <xdr:cNvPr id="69"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135467</xdr:rowOff>
    </xdr:from>
    <xdr:to>
      <xdr:col>6</xdr:col>
      <xdr:colOff>0</xdr:colOff>
      <xdr:row>44</xdr:row>
      <xdr:rowOff>4233</xdr:rowOff>
    </xdr:to>
    <xdr:cxnSp macro="">
      <xdr:nvCxnSpPr>
        <xdr:cNvPr id="71" name="直線コネクタ 70"/>
        <xdr:cNvCxnSpPr/>
      </xdr:nvCxnSpPr>
      <xdr:spPr>
        <a:xfrm flipV="1">
          <a:off x="3225800" y="75078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4233</xdr:rowOff>
    </xdr:to>
    <xdr:cxnSp macro="">
      <xdr:nvCxnSpPr>
        <xdr:cNvPr id="74" name="直線コネクタ 73"/>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4233</xdr:rowOff>
    </xdr:from>
    <xdr:to>
      <xdr:col>3</xdr:col>
      <xdr:colOff>279400</xdr:colOff>
      <xdr:row>44</xdr:row>
      <xdr:rowOff>4233</xdr:rowOff>
    </xdr:to>
    <xdr:cxnSp macro="">
      <xdr:nvCxnSpPr>
        <xdr:cNvPr id="77" name="直線コネクタ 76"/>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8" name="フローチャート : 判断 77"/>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75794</xdr:rowOff>
    </xdr:from>
    <xdr:ext cx="762000" cy="259045"/>
    <xdr:sp macro="" textlink="">
      <xdr:nvSpPr>
        <xdr:cNvPr id="79" name="テキスト ボックス 78"/>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7" name="円/楕円 86"/>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16527</xdr:rowOff>
    </xdr:from>
    <xdr:ext cx="762000" cy="259045"/>
    <xdr:sp macro="" textlink="">
      <xdr:nvSpPr>
        <xdr:cNvPr id="88"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84667</xdr:rowOff>
    </xdr:from>
    <xdr:to>
      <xdr:col>6</xdr:col>
      <xdr:colOff>50800</xdr:colOff>
      <xdr:row>44</xdr:row>
      <xdr:rowOff>14817</xdr:rowOff>
    </xdr:to>
    <xdr:sp macro="" textlink="">
      <xdr:nvSpPr>
        <xdr:cNvPr id="89" name="円/楕円 88"/>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171044</xdr:rowOff>
    </xdr:from>
    <xdr:ext cx="736600" cy="259045"/>
    <xdr:sp macro="" textlink="">
      <xdr:nvSpPr>
        <xdr:cNvPr id="90" name="テキスト ボックス 89"/>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1" name="円/楕円 90"/>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2" name="テキスト ボックス 91"/>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3" name="円/楕円 92"/>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4" name="テキスト ボックス 93"/>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95" name="円/楕円 94"/>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39810</xdr:rowOff>
    </xdr:from>
    <xdr:ext cx="762000" cy="259045"/>
    <xdr:sp macro="" textlink="">
      <xdr:nvSpPr>
        <xdr:cNvPr id="96" name="テキスト ボックス 95"/>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合併に伴う職員数及び公債費の増加により、類似団体平均を上回っている。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職員給与独自抑制措置（平成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年度まで</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％削減）により、一時的に改善傾向が見られたものの、普通交付税の減少に伴い経常一般財源が減少したことが、経常収支比率上昇の要因となっている。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今後も合併効果によるスリム化、投資的経費の抑制、徹底した経常経費の削減、自主財源確保対策に努めることにより数値低下を目標とする。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19896</xdr:rowOff>
    </xdr:from>
    <xdr:to>
      <xdr:col>7</xdr:col>
      <xdr:colOff>152400</xdr:colOff>
      <xdr:row>66</xdr:row>
      <xdr:rowOff>146896</xdr:rowOff>
    </xdr:to>
    <xdr:cxnSp macro="">
      <xdr:nvCxnSpPr>
        <xdr:cNvPr id="126" name="直線コネクタ 125"/>
        <xdr:cNvCxnSpPr/>
      </xdr:nvCxnSpPr>
      <xdr:spPr>
        <a:xfrm flipV="1">
          <a:off x="4953000" y="10135446"/>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118973</xdr:rowOff>
    </xdr:from>
    <xdr:ext cx="762000" cy="259045"/>
    <xdr:sp macro="" textlink="">
      <xdr:nvSpPr>
        <xdr:cNvPr id="127" name="財政構造の弾力性最小値テキスト"/>
        <xdr:cNvSpPr txBox="1"/>
      </xdr:nvSpPr>
      <xdr:spPr>
        <a:xfrm>
          <a:off x="5041900" y="114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93.3</a:t>
          </a:r>
          <a:endParaRPr kumimoji="1" lang="ja-JP" altLang="en-US" sz="1000" b="1">
            <a:latin typeface="ＭＳ Ｐゴシック"/>
          </a:endParaRPr>
        </a:p>
      </xdr:txBody>
    </xdr:sp>
    <xdr:clientData/>
  </xdr:oneCellAnchor>
  <xdr:twoCellAnchor>
    <xdr:from>
      <xdr:col>7</xdr:col>
      <xdr:colOff>63500</xdr:colOff>
      <xdr:row>66</xdr:row>
      <xdr:rowOff>146896</xdr:rowOff>
    </xdr:from>
    <xdr:to>
      <xdr:col>7</xdr:col>
      <xdr:colOff>241300</xdr:colOff>
      <xdr:row>66</xdr:row>
      <xdr:rowOff>146896</xdr:rowOff>
    </xdr:to>
    <xdr:cxnSp macro="">
      <xdr:nvCxnSpPr>
        <xdr:cNvPr id="128" name="直線コネクタ 127"/>
        <xdr:cNvCxnSpPr/>
      </xdr:nvCxnSpPr>
      <xdr:spPr>
        <a:xfrm>
          <a:off x="4864100" y="1146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106273</xdr:rowOff>
    </xdr:from>
    <xdr:ext cx="762000" cy="259045"/>
    <xdr:sp macro="" textlink="">
      <xdr:nvSpPr>
        <xdr:cNvPr id="129" name="財政構造の弾力性最大値テキスト"/>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7</xdr:col>
      <xdr:colOff>63500</xdr:colOff>
      <xdr:row>59</xdr:row>
      <xdr:rowOff>19896</xdr:rowOff>
    </xdr:from>
    <xdr:to>
      <xdr:col>7</xdr:col>
      <xdr:colOff>241300</xdr:colOff>
      <xdr:row>59</xdr:row>
      <xdr:rowOff>19896</xdr:rowOff>
    </xdr:to>
    <xdr:cxnSp macro="">
      <xdr:nvCxnSpPr>
        <xdr:cNvPr id="130" name="直線コネクタ 129"/>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18204</xdr:rowOff>
    </xdr:from>
    <xdr:to>
      <xdr:col>7</xdr:col>
      <xdr:colOff>152400</xdr:colOff>
      <xdr:row>67</xdr:row>
      <xdr:rowOff>15663</xdr:rowOff>
    </xdr:to>
    <xdr:cxnSp macro="">
      <xdr:nvCxnSpPr>
        <xdr:cNvPr id="131" name="直線コネクタ 130"/>
        <xdr:cNvCxnSpPr/>
      </xdr:nvCxnSpPr>
      <xdr:spPr>
        <a:xfrm flipV="1">
          <a:off x="4114800" y="11333904"/>
          <a:ext cx="8382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163000</xdr:rowOff>
    </xdr:from>
    <xdr:ext cx="762000" cy="259045"/>
    <xdr:sp macro="" textlink="">
      <xdr:nvSpPr>
        <xdr:cNvPr id="132" name="財政構造の弾力性平均値テキスト"/>
        <xdr:cNvSpPr txBox="1"/>
      </xdr:nvSpPr>
      <xdr:spPr>
        <a:xfrm>
          <a:off x="5041900" y="1062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146473</xdr:rowOff>
    </xdr:from>
    <xdr:to>
      <xdr:col>7</xdr:col>
      <xdr:colOff>203200</xdr:colOff>
      <xdr:row>63</xdr:row>
      <xdr:rowOff>76623</xdr:rowOff>
    </xdr:to>
    <xdr:sp macro="" textlink="">
      <xdr:nvSpPr>
        <xdr:cNvPr id="133" name="フローチャート : 判断 132"/>
        <xdr:cNvSpPr/>
      </xdr:nvSpPr>
      <xdr:spPr>
        <a:xfrm>
          <a:off x="4902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42333</xdr:rowOff>
    </xdr:from>
    <xdr:to>
      <xdr:col>6</xdr:col>
      <xdr:colOff>0</xdr:colOff>
      <xdr:row>67</xdr:row>
      <xdr:rowOff>15663</xdr:rowOff>
    </xdr:to>
    <xdr:cxnSp macro="">
      <xdr:nvCxnSpPr>
        <xdr:cNvPr id="134" name="直線コネクタ 133"/>
        <xdr:cNvCxnSpPr/>
      </xdr:nvCxnSpPr>
      <xdr:spPr>
        <a:xfrm>
          <a:off x="3225800" y="11358033"/>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87630</xdr:rowOff>
    </xdr:from>
    <xdr:to>
      <xdr:col>6</xdr:col>
      <xdr:colOff>50800</xdr:colOff>
      <xdr:row>64</xdr:row>
      <xdr:rowOff>17780</xdr:rowOff>
    </xdr:to>
    <xdr:sp macro="" textlink="">
      <xdr:nvSpPr>
        <xdr:cNvPr id="135" name="フローチャート : 判断 134"/>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27957</xdr:rowOff>
    </xdr:from>
    <xdr:ext cx="736600" cy="259045"/>
    <xdr:sp macro="" textlink="">
      <xdr:nvSpPr>
        <xdr:cNvPr id="136" name="テキスト ボックス 135"/>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149437</xdr:rowOff>
    </xdr:from>
    <xdr:to>
      <xdr:col>4</xdr:col>
      <xdr:colOff>482600</xdr:colOff>
      <xdr:row>66</xdr:row>
      <xdr:rowOff>42333</xdr:rowOff>
    </xdr:to>
    <xdr:cxnSp macro="">
      <xdr:nvCxnSpPr>
        <xdr:cNvPr id="137" name="直線コネクタ 136"/>
        <xdr:cNvCxnSpPr/>
      </xdr:nvCxnSpPr>
      <xdr:spPr>
        <a:xfrm>
          <a:off x="2336800" y="1129368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162560</xdr:rowOff>
    </xdr:from>
    <xdr:to>
      <xdr:col>4</xdr:col>
      <xdr:colOff>533400</xdr:colOff>
      <xdr:row>63</xdr:row>
      <xdr:rowOff>92710</xdr:rowOff>
    </xdr:to>
    <xdr:sp macro="" textlink="">
      <xdr:nvSpPr>
        <xdr:cNvPr id="138" name="フローチャート : 判断 137"/>
        <xdr:cNvSpPr/>
      </xdr:nvSpPr>
      <xdr:spPr>
        <a:xfrm>
          <a:off x="3175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102887</xdr:rowOff>
    </xdr:from>
    <xdr:ext cx="762000" cy="259045"/>
    <xdr:sp macro="" textlink="">
      <xdr:nvSpPr>
        <xdr:cNvPr id="139" name="テキスト ボックス 138"/>
        <xdr:cNvSpPr txBox="1"/>
      </xdr:nvSpPr>
      <xdr:spPr>
        <a:xfrm>
          <a:off x="2844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127846</xdr:rowOff>
    </xdr:from>
    <xdr:to>
      <xdr:col>3</xdr:col>
      <xdr:colOff>279400</xdr:colOff>
      <xdr:row>65</xdr:row>
      <xdr:rowOff>149437</xdr:rowOff>
    </xdr:to>
    <xdr:cxnSp macro="">
      <xdr:nvCxnSpPr>
        <xdr:cNvPr id="140" name="直線コネクタ 139"/>
        <xdr:cNvCxnSpPr/>
      </xdr:nvCxnSpPr>
      <xdr:spPr>
        <a:xfrm>
          <a:off x="1447800" y="11100646"/>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138430</xdr:rowOff>
    </xdr:from>
    <xdr:to>
      <xdr:col>3</xdr:col>
      <xdr:colOff>330200</xdr:colOff>
      <xdr:row>63</xdr:row>
      <xdr:rowOff>68580</xdr:rowOff>
    </xdr:to>
    <xdr:sp macro="" textlink="">
      <xdr:nvSpPr>
        <xdr:cNvPr id="141" name="フローチャート : 判断 140"/>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78757</xdr:rowOff>
    </xdr:from>
    <xdr:ext cx="762000" cy="259045"/>
    <xdr:sp macro="" textlink="">
      <xdr:nvSpPr>
        <xdr:cNvPr id="142" name="テキスト ボックス 141"/>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170604</xdr:rowOff>
    </xdr:from>
    <xdr:to>
      <xdr:col>2</xdr:col>
      <xdr:colOff>127000</xdr:colOff>
      <xdr:row>63</xdr:row>
      <xdr:rowOff>100754</xdr:rowOff>
    </xdr:to>
    <xdr:sp macro="" textlink="">
      <xdr:nvSpPr>
        <xdr:cNvPr id="143" name="フローチャート : 判断 142"/>
        <xdr:cNvSpPr/>
      </xdr:nvSpPr>
      <xdr:spPr>
        <a:xfrm>
          <a:off x="1397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110931</xdr:rowOff>
    </xdr:from>
    <xdr:ext cx="762000" cy="259045"/>
    <xdr:sp macro="" textlink="">
      <xdr:nvSpPr>
        <xdr:cNvPr id="144" name="テキスト ボックス 143"/>
        <xdr:cNvSpPr txBox="1"/>
      </xdr:nvSpPr>
      <xdr:spPr>
        <a:xfrm>
          <a:off x="1066800" y="1056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138854</xdr:rowOff>
    </xdr:from>
    <xdr:to>
      <xdr:col>7</xdr:col>
      <xdr:colOff>203200</xdr:colOff>
      <xdr:row>66</xdr:row>
      <xdr:rowOff>69004</xdr:rowOff>
    </xdr:to>
    <xdr:sp macro="" textlink="">
      <xdr:nvSpPr>
        <xdr:cNvPr id="150" name="円/楕円 149"/>
        <xdr:cNvSpPr/>
      </xdr:nvSpPr>
      <xdr:spPr>
        <a:xfrm>
          <a:off x="49022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110931</xdr:rowOff>
    </xdr:from>
    <xdr:ext cx="762000" cy="259045"/>
    <xdr:sp macro="" textlink="">
      <xdr:nvSpPr>
        <xdr:cNvPr id="151" name="財政構造の弾力性該当値テキスト"/>
        <xdr:cNvSpPr txBox="1"/>
      </xdr:nvSpPr>
      <xdr:spPr>
        <a:xfrm>
          <a:off x="5041900" y="1125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136313</xdr:rowOff>
    </xdr:from>
    <xdr:to>
      <xdr:col>6</xdr:col>
      <xdr:colOff>50800</xdr:colOff>
      <xdr:row>67</xdr:row>
      <xdr:rowOff>66463</xdr:rowOff>
    </xdr:to>
    <xdr:sp macro="" textlink="">
      <xdr:nvSpPr>
        <xdr:cNvPr id="152" name="円/楕円 151"/>
        <xdr:cNvSpPr/>
      </xdr:nvSpPr>
      <xdr:spPr>
        <a:xfrm>
          <a:off x="4064000" y="1145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51240</xdr:rowOff>
    </xdr:from>
    <xdr:ext cx="736600" cy="259045"/>
    <xdr:sp macro="" textlink="">
      <xdr:nvSpPr>
        <xdr:cNvPr id="153" name="テキスト ボックス 152"/>
        <xdr:cNvSpPr txBox="1"/>
      </xdr:nvSpPr>
      <xdr:spPr>
        <a:xfrm>
          <a:off x="3733800" y="1153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162983</xdr:rowOff>
    </xdr:from>
    <xdr:to>
      <xdr:col>4</xdr:col>
      <xdr:colOff>533400</xdr:colOff>
      <xdr:row>66</xdr:row>
      <xdr:rowOff>93133</xdr:rowOff>
    </xdr:to>
    <xdr:sp macro="" textlink="">
      <xdr:nvSpPr>
        <xdr:cNvPr id="154" name="円/楕円 153"/>
        <xdr:cNvSpPr/>
      </xdr:nvSpPr>
      <xdr:spPr>
        <a:xfrm>
          <a:off x="3175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77910</xdr:rowOff>
    </xdr:from>
    <xdr:ext cx="762000" cy="259045"/>
    <xdr:sp macro="" textlink="">
      <xdr:nvSpPr>
        <xdr:cNvPr id="155" name="テキスト ボックス 154"/>
        <xdr:cNvSpPr txBox="1"/>
      </xdr:nvSpPr>
      <xdr:spPr>
        <a:xfrm>
          <a:off x="2844800"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98637</xdr:rowOff>
    </xdr:from>
    <xdr:to>
      <xdr:col>3</xdr:col>
      <xdr:colOff>330200</xdr:colOff>
      <xdr:row>66</xdr:row>
      <xdr:rowOff>28787</xdr:rowOff>
    </xdr:to>
    <xdr:sp macro="" textlink="">
      <xdr:nvSpPr>
        <xdr:cNvPr id="156" name="円/楕円 155"/>
        <xdr:cNvSpPr/>
      </xdr:nvSpPr>
      <xdr:spPr>
        <a:xfrm>
          <a:off x="22860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13564</xdr:rowOff>
    </xdr:from>
    <xdr:ext cx="762000" cy="259045"/>
    <xdr:sp macro="" textlink="">
      <xdr:nvSpPr>
        <xdr:cNvPr id="157" name="テキスト ボックス 156"/>
        <xdr:cNvSpPr txBox="1"/>
      </xdr:nvSpPr>
      <xdr:spPr>
        <a:xfrm>
          <a:off x="1955800" y="1132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77046</xdr:rowOff>
    </xdr:from>
    <xdr:to>
      <xdr:col>2</xdr:col>
      <xdr:colOff>127000</xdr:colOff>
      <xdr:row>65</xdr:row>
      <xdr:rowOff>7196</xdr:rowOff>
    </xdr:to>
    <xdr:sp macro="" textlink="">
      <xdr:nvSpPr>
        <xdr:cNvPr id="158" name="円/楕円 157"/>
        <xdr:cNvSpPr/>
      </xdr:nvSpPr>
      <xdr:spPr>
        <a:xfrm>
          <a:off x="1397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163423</xdr:rowOff>
    </xdr:from>
    <xdr:ext cx="762000" cy="259045"/>
    <xdr:sp macro="" textlink="">
      <xdr:nvSpPr>
        <xdr:cNvPr id="159" name="テキスト ボックス 158"/>
        <xdr:cNvSpPr txBox="1"/>
      </xdr:nvSpPr>
      <xdr:spPr>
        <a:xfrm>
          <a:off x="1066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[224,671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類似団体平均に比べ高くなっているのは、主に人件費を要因としており、平成</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日の合併に伴う職員数の増加が挙げられる。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加えて、</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箇所ある保育所施設への人員配置や消防本部・消防署の単独設置も大きな要因となっている。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55527</xdr:rowOff>
    </xdr:from>
    <xdr:to>
      <xdr:col>7</xdr:col>
      <xdr:colOff>152400</xdr:colOff>
      <xdr:row>89</xdr:row>
      <xdr:rowOff>100157</xdr:rowOff>
    </xdr:to>
    <xdr:cxnSp macro="">
      <xdr:nvCxnSpPr>
        <xdr:cNvPr id="189" name="直線コネクタ 188"/>
        <xdr:cNvCxnSpPr/>
      </xdr:nvCxnSpPr>
      <xdr:spPr>
        <a:xfrm flipV="1">
          <a:off x="4953000" y="13942977"/>
          <a:ext cx="0" cy="1416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72234</xdr:rowOff>
    </xdr:from>
    <xdr:ext cx="762000" cy="259045"/>
    <xdr:sp macro="" textlink="">
      <xdr:nvSpPr>
        <xdr:cNvPr id="190" name="人件費・物件費等の状況最小値テキスト"/>
        <xdr:cNvSpPr txBox="1"/>
      </xdr:nvSpPr>
      <xdr:spPr>
        <a:xfrm>
          <a:off x="5041900" y="1533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293,768</a:t>
          </a:r>
          <a:endParaRPr kumimoji="1" lang="ja-JP" altLang="en-US" sz="1000" b="1">
            <a:latin typeface="ＭＳ Ｐゴシック"/>
          </a:endParaRPr>
        </a:p>
      </xdr:txBody>
    </xdr:sp>
    <xdr:clientData/>
  </xdr:oneCellAnchor>
  <xdr:twoCellAnchor>
    <xdr:from>
      <xdr:col>7</xdr:col>
      <xdr:colOff>63500</xdr:colOff>
      <xdr:row>89</xdr:row>
      <xdr:rowOff>100157</xdr:rowOff>
    </xdr:from>
    <xdr:to>
      <xdr:col>7</xdr:col>
      <xdr:colOff>241300</xdr:colOff>
      <xdr:row>89</xdr:row>
      <xdr:rowOff>100157</xdr:rowOff>
    </xdr:to>
    <xdr:cxnSp macro="">
      <xdr:nvCxnSpPr>
        <xdr:cNvPr id="191" name="直線コネクタ 190"/>
        <xdr:cNvCxnSpPr/>
      </xdr:nvCxnSpPr>
      <xdr:spPr>
        <a:xfrm>
          <a:off x="4864100" y="15359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141904</xdr:rowOff>
    </xdr:from>
    <xdr:ext cx="762000" cy="259045"/>
    <xdr:sp macro="" textlink="">
      <xdr:nvSpPr>
        <xdr:cNvPr id="192" name="人件費・物件費等の状況最大値テキスト"/>
        <xdr:cNvSpPr txBox="1"/>
      </xdr:nvSpPr>
      <xdr:spPr>
        <a:xfrm>
          <a:off x="5041900" y="1368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117,693</a:t>
          </a:r>
          <a:endParaRPr kumimoji="1" lang="ja-JP" altLang="en-US" sz="1000" b="1">
            <a:latin typeface="ＭＳ Ｐゴシック"/>
          </a:endParaRPr>
        </a:p>
      </xdr:txBody>
    </xdr:sp>
    <xdr:clientData/>
  </xdr:oneCellAnchor>
  <xdr:twoCellAnchor>
    <xdr:from>
      <xdr:col>7</xdr:col>
      <xdr:colOff>63500</xdr:colOff>
      <xdr:row>81</xdr:row>
      <xdr:rowOff>55527</xdr:rowOff>
    </xdr:from>
    <xdr:to>
      <xdr:col>7</xdr:col>
      <xdr:colOff>241300</xdr:colOff>
      <xdr:row>81</xdr:row>
      <xdr:rowOff>55527</xdr:rowOff>
    </xdr:to>
    <xdr:cxnSp macro="">
      <xdr:nvCxnSpPr>
        <xdr:cNvPr id="193" name="直線コネクタ 192"/>
        <xdr:cNvCxnSpPr/>
      </xdr:nvCxnSpPr>
      <xdr:spPr>
        <a:xfrm>
          <a:off x="4864100" y="13942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137021</xdr:rowOff>
    </xdr:from>
    <xdr:to>
      <xdr:col>7</xdr:col>
      <xdr:colOff>152400</xdr:colOff>
      <xdr:row>86</xdr:row>
      <xdr:rowOff>58738</xdr:rowOff>
    </xdr:to>
    <xdr:cxnSp macro="">
      <xdr:nvCxnSpPr>
        <xdr:cNvPr id="194" name="直線コネクタ 193"/>
        <xdr:cNvCxnSpPr/>
      </xdr:nvCxnSpPr>
      <xdr:spPr>
        <a:xfrm>
          <a:off x="4114800" y="14710271"/>
          <a:ext cx="838200" cy="9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27565</xdr:rowOff>
    </xdr:from>
    <xdr:ext cx="762000" cy="259045"/>
    <xdr:sp macro="" textlink="">
      <xdr:nvSpPr>
        <xdr:cNvPr id="195" name="人件費・物件費等の状況平均値テキスト"/>
        <xdr:cNvSpPr txBox="1"/>
      </xdr:nvSpPr>
      <xdr:spPr>
        <a:xfrm>
          <a:off x="5041900" y="14257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182,425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11038</xdr:rowOff>
    </xdr:from>
    <xdr:to>
      <xdr:col>7</xdr:col>
      <xdr:colOff>203200</xdr:colOff>
      <xdr:row>84</xdr:row>
      <xdr:rowOff>112638</xdr:rowOff>
    </xdr:to>
    <xdr:sp macro="" textlink="">
      <xdr:nvSpPr>
        <xdr:cNvPr id="196" name="フローチャート : 判断 195"/>
        <xdr:cNvSpPr/>
      </xdr:nvSpPr>
      <xdr:spPr>
        <a:xfrm>
          <a:off x="4902200" y="144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49574</xdr:rowOff>
    </xdr:from>
    <xdr:to>
      <xdr:col>6</xdr:col>
      <xdr:colOff>0</xdr:colOff>
      <xdr:row>85</xdr:row>
      <xdr:rowOff>137021</xdr:rowOff>
    </xdr:to>
    <xdr:cxnSp macro="">
      <xdr:nvCxnSpPr>
        <xdr:cNvPr id="197" name="直線コネクタ 196"/>
        <xdr:cNvCxnSpPr/>
      </xdr:nvCxnSpPr>
      <xdr:spPr>
        <a:xfrm>
          <a:off x="3225800" y="14622824"/>
          <a:ext cx="889000" cy="8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115230</xdr:rowOff>
    </xdr:from>
    <xdr:to>
      <xdr:col>6</xdr:col>
      <xdr:colOff>50800</xdr:colOff>
      <xdr:row>84</xdr:row>
      <xdr:rowOff>45380</xdr:rowOff>
    </xdr:to>
    <xdr:sp macro="" textlink="">
      <xdr:nvSpPr>
        <xdr:cNvPr id="198" name="フローチャート : 判断 197"/>
        <xdr:cNvSpPr/>
      </xdr:nvSpPr>
      <xdr:spPr>
        <a:xfrm>
          <a:off x="4064000" y="143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55557</xdr:rowOff>
    </xdr:from>
    <xdr:ext cx="736600" cy="259045"/>
    <xdr:sp macro="" textlink="">
      <xdr:nvSpPr>
        <xdr:cNvPr id="199" name="テキスト ボックス 198"/>
        <xdr:cNvSpPr txBox="1"/>
      </xdr:nvSpPr>
      <xdr:spPr>
        <a:xfrm>
          <a:off x="3733800" y="1411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174,063</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30012</xdr:rowOff>
    </xdr:from>
    <xdr:to>
      <xdr:col>4</xdr:col>
      <xdr:colOff>482600</xdr:colOff>
      <xdr:row>85</xdr:row>
      <xdr:rowOff>49574</xdr:rowOff>
    </xdr:to>
    <xdr:cxnSp macro="">
      <xdr:nvCxnSpPr>
        <xdr:cNvPr id="200" name="直線コネクタ 199"/>
        <xdr:cNvCxnSpPr/>
      </xdr:nvCxnSpPr>
      <xdr:spPr>
        <a:xfrm>
          <a:off x="2336800" y="14603262"/>
          <a:ext cx="889000" cy="1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64822</xdr:rowOff>
    </xdr:from>
    <xdr:to>
      <xdr:col>4</xdr:col>
      <xdr:colOff>533400</xdr:colOff>
      <xdr:row>83</xdr:row>
      <xdr:rowOff>166422</xdr:rowOff>
    </xdr:to>
    <xdr:sp macro="" textlink="">
      <xdr:nvSpPr>
        <xdr:cNvPr id="201" name="フローチャート : 判断 200"/>
        <xdr:cNvSpPr/>
      </xdr:nvSpPr>
      <xdr:spPr>
        <a:xfrm>
          <a:off x="3175000" y="1429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5149</xdr:rowOff>
    </xdr:from>
    <xdr:ext cx="762000" cy="259045"/>
    <xdr:sp macro="" textlink="">
      <xdr:nvSpPr>
        <xdr:cNvPr id="202" name="テキスト ボックス 201"/>
        <xdr:cNvSpPr txBox="1"/>
      </xdr:nvSpPr>
      <xdr:spPr>
        <a:xfrm>
          <a:off x="2844800" y="1406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143832</xdr:rowOff>
    </xdr:from>
    <xdr:to>
      <xdr:col>3</xdr:col>
      <xdr:colOff>279400</xdr:colOff>
      <xdr:row>85</xdr:row>
      <xdr:rowOff>30012</xdr:rowOff>
    </xdr:to>
    <xdr:cxnSp macro="">
      <xdr:nvCxnSpPr>
        <xdr:cNvPr id="203" name="直線コネクタ 202"/>
        <xdr:cNvCxnSpPr/>
      </xdr:nvCxnSpPr>
      <xdr:spPr>
        <a:xfrm>
          <a:off x="1447800" y="14545632"/>
          <a:ext cx="889000" cy="5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57632</xdr:rowOff>
    </xdr:from>
    <xdr:to>
      <xdr:col>3</xdr:col>
      <xdr:colOff>330200</xdr:colOff>
      <xdr:row>83</xdr:row>
      <xdr:rowOff>159232</xdr:rowOff>
    </xdr:to>
    <xdr:sp macro="" textlink="">
      <xdr:nvSpPr>
        <xdr:cNvPr id="204" name="フローチャート : 判断 203"/>
        <xdr:cNvSpPr/>
      </xdr:nvSpPr>
      <xdr:spPr>
        <a:xfrm>
          <a:off x="2286000" y="142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169409</xdr:rowOff>
    </xdr:from>
    <xdr:ext cx="762000" cy="259045"/>
    <xdr:sp macro="" textlink="">
      <xdr:nvSpPr>
        <xdr:cNvPr id="205" name="テキスト ボックス 204"/>
        <xdr:cNvSpPr txBox="1"/>
      </xdr:nvSpPr>
      <xdr:spPr>
        <a:xfrm>
          <a:off x="1955800" y="1405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147782</xdr:rowOff>
    </xdr:from>
    <xdr:to>
      <xdr:col>2</xdr:col>
      <xdr:colOff>127000</xdr:colOff>
      <xdr:row>84</xdr:row>
      <xdr:rowOff>77932</xdr:rowOff>
    </xdr:to>
    <xdr:sp macro="" textlink="">
      <xdr:nvSpPr>
        <xdr:cNvPr id="206" name="フローチャート : 判断 205"/>
        <xdr:cNvSpPr/>
      </xdr:nvSpPr>
      <xdr:spPr>
        <a:xfrm>
          <a:off x="1397000" y="143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88109</xdr:rowOff>
    </xdr:from>
    <xdr:ext cx="762000" cy="259045"/>
    <xdr:sp macro="" textlink="">
      <xdr:nvSpPr>
        <xdr:cNvPr id="207" name="テキスト ボックス 206"/>
        <xdr:cNvSpPr txBox="1"/>
      </xdr:nvSpPr>
      <xdr:spPr>
        <a:xfrm>
          <a:off x="1066800" y="1414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178,110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86</xdr:row>
      <xdr:rowOff>7938</xdr:rowOff>
    </xdr:from>
    <xdr:to>
      <xdr:col>7</xdr:col>
      <xdr:colOff>203200</xdr:colOff>
      <xdr:row>86</xdr:row>
      <xdr:rowOff>109538</xdr:rowOff>
    </xdr:to>
    <xdr:sp macro="" textlink="">
      <xdr:nvSpPr>
        <xdr:cNvPr id="213" name="円/楕円 212"/>
        <xdr:cNvSpPr/>
      </xdr:nvSpPr>
      <xdr:spPr>
        <a:xfrm>
          <a:off x="4902200" y="1475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151465</xdr:rowOff>
    </xdr:from>
    <xdr:ext cx="762000" cy="259045"/>
    <xdr:sp macro="" textlink="">
      <xdr:nvSpPr>
        <xdr:cNvPr id="214" name="人件費・物件費等の状況該当値テキスト"/>
        <xdr:cNvSpPr txBox="1"/>
      </xdr:nvSpPr>
      <xdr:spPr>
        <a:xfrm>
          <a:off x="5041900" y="1472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224,671</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86221</xdr:rowOff>
    </xdr:from>
    <xdr:to>
      <xdr:col>6</xdr:col>
      <xdr:colOff>50800</xdr:colOff>
      <xdr:row>86</xdr:row>
      <xdr:rowOff>16371</xdr:rowOff>
    </xdr:to>
    <xdr:sp macro="" textlink="">
      <xdr:nvSpPr>
        <xdr:cNvPr id="215" name="円/楕円 214"/>
        <xdr:cNvSpPr/>
      </xdr:nvSpPr>
      <xdr:spPr>
        <a:xfrm>
          <a:off x="4064000" y="1465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1148</xdr:rowOff>
    </xdr:from>
    <xdr:ext cx="736600" cy="259045"/>
    <xdr:sp macro="" textlink="">
      <xdr:nvSpPr>
        <xdr:cNvPr id="216" name="テキスト ボックス 215"/>
        <xdr:cNvSpPr txBox="1"/>
      </xdr:nvSpPr>
      <xdr:spPr>
        <a:xfrm>
          <a:off x="3733800" y="14745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213,088</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170224</xdr:rowOff>
    </xdr:from>
    <xdr:to>
      <xdr:col>4</xdr:col>
      <xdr:colOff>533400</xdr:colOff>
      <xdr:row>85</xdr:row>
      <xdr:rowOff>100374</xdr:rowOff>
    </xdr:to>
    <xdr:sp macro="" textlink="">
      <xdr:nvSpPr>
        <xdr:cNvPr id="217" name="円/楕円 216"/>
        <xdr:cNvSpPr/>
      </xdr:nvSpPr>
      <xdr:spPr>
        <a:xfrm>
          <a:off x="3175000" y="1457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85151</xdr:rowOff>
    </xdr:from>
    <xdr:ext cx="762000" cy="259045"/>
    <xdr:sp macro="" textlink="">
      <xdr:nvSpPr>
        <xdr:cNvPr id="218" name="テキスト ボックス 217"/>
        <xdr:cNvSpPr txBox="1"/>
      </xdr:nvSpPr>
      <xdr:spPr>
        <a:xfrm>
          <a:off x="2844800" y="14658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202,216</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150662</xdr:rowOff>
    </xdr:from>
    <xdr:to>
      <xdr:col>3</xdr:col>
      <xdr:colOff>330200</xdr:colOff>
      <xdr:row>85</xdr:row>
      <xdr:rowOff>80812</xdr:rowOff>
    </xdr:to>
    <xdr:sp macro="" textlink="">
      <xdr:nvSpPr>
        <xdr:cNvPr id="219" name="円/楕円 218"/>
        <xdr:cNvSpPr/>
      </xdr:nvSpPr>
      <xdr:spPr>
        <a:xfrm>
          <a:off x="2286000" y="1455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65589</xdr:rowOff>
    </xdr:from>
    <xdr:ext cx="762000" cy="259045"/>
    <xdr:sp macro="" textlink="">
      <xdr:nvSpPr>
        <xdr:cNvPr id="220" name="テキスト ボックス 219"/>
        <xdr:cNvSpPr txBox="1"/>
      </xdr:nvSpPr>
      <xdr:spPr>
        <a:xfrm>
          <a:off x="1955800" y="1463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199,784</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93032</xdr:rowOff>
    </xdr:from>
    <xdr:to>
      <xdr:col>2</xdr:col>
      <xdr:colOff>127000</xdr:colOff>
      <xdr:row>85</xdr:row>
      <xdr:rowOff>23182</xdr:rowOff>
    </xdr:to>
    <xdr:sp macro="" textlink="">
      <xdr:nvSpPr>
        <xdr:cNvPr id="221" name="円/楕円 220"/>
        <xdr:cNvSpPr/>
      </xdr:nvSpPr>
      <xdr:spPr>
        <a:xfrm>
          <a:off x="1397000" y="1449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7959</xdr:rowOff>
    </xdr:from>
    <xdr:ext cx="762000" cy="259045"/>
    <xdr:sp macro="" textlink="">
      <xdr:nvSpPr>
        <xdr:cNvPr id="222" name="テキスト ボックス 221"/>
        <xdr:cNvSpPr txBox="1"/>
      </xdr:nvSpPr>
      <xdr:spPr>
        <a:xfrm>
          <a:off x="1066800" y="1458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192,619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日付け給与構造改革導入に加え、定年等退職者の増（欠員不補充）により、若干の数値改善が図られてきたが、給与構造改革導入時期が遅れたことが、類似団体平均を上回る要因となっていた。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年度までの</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年間は、給与独自抑制措置（</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％削減）を導入したことにより類似団体の中では最低水準となったが、平成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年度からは給与独自抑制措置の終了により、ラスパイレス指数が上昇した。</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25823</xdr:rowOff>
    </xdr:from>
    <xdr:to>
      <xdr:col>24</xdr:col>
      <xdr:colOff>558800</xdr:colOff>
      <xdr:row>85</xdr:row>
      <xdr:rowOff>7620</xdr:rowOff>
    </xdr:to>
    <xdr:cxnSp macro="">
      <xdr:nvCxnSpPr>
        <xdr:cNvPr id="251" name="直線コネクタ 250"/>
        <xdr:cNvCxnSpPr/>
      </xdr:nvCxnSpPr>
      <xdr:spPr>
        <a:xfrm flipV="1">
          <a:off x="17018000" y="13913273"/>
          <a:ext cx="0" cy="6675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151147</xdr:rowOff>
    </xdr:from>
    <xdr:ext cx="762000" cy="259045"/>
    <xdr:sp macro="" textlink="">
      <xdr:nvSpPr>
        <xdr:cNvPr id="252" name="給与水準   （国との比較）最小値テキスト"/>
        <xdr:cNvSpPr txBox="1"/>
      </xdr:nvSpPr>
      <xdr:spPr>
        <a:xfrm>
          <a:off x="17106900" y="1455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24</xdr:col>
      <xdr:colOff>469900</xdr:colOff>
      <xdr:row>85</xdr:row>
      <xdr:rowOff>7620</xdr:rowOff>
    </xdr:from>
    <xdr:to>
      <xdr:col>24</xdr:col>
      <xdr:colOff>647700</xdr:colOff>
      <xdr:row>85</xdr:row>
      <xdr:rowOff>7620</xdr:rowOff>
    </xdr:to>
    <xdr:cxnSp macro="">
      <xdr:nvCxnSpPr>
        <xdr:cNvPr id="253" name="直線コネクタ 252"/>
        <xdr:cNvCxnSpPr/>
      </xdr:nvCxnSpPr>
      <xdr:spPr>
        <a:xfrm>
          <a:off x="16929100" y="1458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112200</xdr:rowOff>
    </xdr:from>
    <xdr:ext cx="762000" cy="259045"/>
    <xdr:sp macro="" textlink="">
      <xdr:nvSpPr>
        <xdr:cNvPr id="254" name="給与水準   （国との比較）最大値テキスト"/>
        <xdr:cNvSpPr txBox="1"/>
      </xdr:nvSpPr>
      <xdr:spPr>
        <a:xfrm>
          <a:off x="17106900" y="1365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91.4</a:t>
          </a:r>
          <a:endParaRPr kumimoji="1" lang="ja-JP" altLang="en-US" sz="1000" b="1">
            <a:latin typeface="ＭＳ Ｐゴシック"/>
          </a:endParaRPr>
        </a:p>
      </xdr:txBody>
    </xdr:sp>
    <xdr:clientData/>
  </xdr:oneCellAnchor>
  <xdr:twoCellAnchor>
    <xdr:from>
      <xdr:col>24</xdr:col>
      <xdr:colOff>469900</xdr:colOff>
      <xdr:row>81</xdr:row>
      <xdr:rowOff>25823</xdr:rowOff>
    </xdr:from>
    <xdr:to>
      <xdr:col>24</xdr:col>
      <xdr:colOff>647700</xdr:colOff>
      <xdr:row>81</xdr:row>
      <xdr:rowOff>25823</xdr:rowOff>
    </xdr:to>
    <xdr:cxnSp macro="">
      <xdr:nvCxnSpPr>
        <xdr:cNvPr id="255" name="直線コネクタ 254"/>
        <xdr:cNvCxnSpPr/>
      </xdr:nvCxnSpPr>
      <xdr:spPr>
        <a:xfrm>
          <a:off x="16929100" y="1391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7620</xdr:rowOff>
    </xdr:from>
    <xdr:to>
      <xdr:col>24</xdr:col>
      <xdr:colOff>558800</xdr:colOff>
      <xdr:row>85</xdr:row>
      <xdr:rowOff>15663</xdr:rowOff>
    </xdr:to>
    <xdr:cxnSp macro="">
      <xdr:nvCxnSpPr>
        <xdr:cNvPr id="256" name="直線コネクタ 255"/>
        <xdr:cNvCxnSpPr/>
      </xdr:nvCxnSpPr>
      <xdr:spPr>
        <a:xfrm flipV="1">
          <a:off x="16179800" y="1458087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165964</xdr:rowOff>
    </xdr:from>
    <xdr:ext cx="762000" cy="259045"/>
    <xdr:sp macro="" textlink="">
      <xdr:nvSpPr>
        <xdr:cNvPr id="257" name="給与水準   （国との比較）平均値テキスト"/>
        <xdr:cNvSpPr txBox="1"/>
      </xdr:nvSpPr>
      <xdr:spPr>
        <a:xfrm>
          <a:off x="17106900" y="14053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149437</xdr:rowOff>
    </xdr:from>
    <xdr:to>
      <xdr:col>24</xdr:col>
      <xdr:colOff>609600</xdr:colOff>
      <xdr:row>83</xdr:row>
      <xdr:rowOff>79587</xdr:rowOff>
    </xdr:to>
    <xdr:sp macro="" textlink="">
      <xdr:nvSpPr>
        <xdr:cNvPr id="258" name="フローチャート : 判断 257"/>
        <xdr:cNvSpPr/>
      </xdr:nvSpPr>
      <xdr:spPr>
        <a:xfrm>
          <a:off x="16967200" y="142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154939</xdr:rowOff>
    </xdr:from>
    <xdr:to>
      <xdr:col>23</xdr:col>
      <xdr:colOff>406400</xdr:colOff>
      <xdr:row>85</xdr:row>
      <xdr:rowOff>15663</xdr:rowOff>
    </xdr:to>
    <xdr:cxnSp macro="">
      <xdr:nvCxnSpPr>
        <xdr:cNvPr id="259" name="直線コネクタ 258"/>
        <xdr:cNvCxnSpPr/>
      </xdr:nvCxnSpPr>
      <xdr:spPr>
        <a:xfrm>
          <a:off x="15290800" y="14556739"/>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85089</xdr:rowOff>
    </xdr:from>
    <xdr:to>
      <xdr:col>23</xdr:col>
      <xdr:colOff>457200</xdr:colOff>
      <xdr:row>83</xdr:row>
      <xdr:rowOff>15239</xdr:rowOff>
    </xdr:to>
    <xdr:sp macro="" textlink="">
      <xdr:nvSpPr>
        <xdr:cNvPr id="260" name="フローチャート : 判断 259"/>
        <xdr:cNvSpPr/>
      </xdr:nvSpPr>
      <xdr:spPr>
        <a:xfrm>
          <a:off x="16129000" y="141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25416</xdr:rowOff>
    </xdr:from>
    <xdr:ext cx="736600" cy="259045"/>
    <xdr:sp macro="" textlink="">
      <xdr:nvSpPr>
        <xdr:cNvPr id="261" name="テキスト ボックス 260"/>
        <xdr:cNvSpPr txBox="1"/>
      </xdr:nvSpPr>
      <xdr:spPr>
        <a:xfrm>
          <a:off x="15798800" y="13912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154939</xdr:rowOff>
    </xdr:from>
    <xdr:to>
      <xdr:col>22</xdr:col>
      <xdr:colOff>203200</xdr:colOff>
      <xdr:row>88</xdr:row>
      <xdr:rowOff>40216</xdr:rowOff>
    </xdr:to>
    <xdr:cxnSp macro="">
      <xdr:nvCxnSpPr>
        <xdr:cNvPr id="262" name="直線コネクタ 261"/>
        <xdr:cNvCxnSpPr/>
      </xdr:nvCxnSpPr>
      <xdr:spPr>
        <a:xfrm flipV="1">
          <a:off x="14401800" y="14556739"/>
          <a:ext cx="889000" cy="57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85089</xdr:rowOff>
    </xdr:from>
    <xdr:to>
      <xdr:col>22</xdr:col>
      <xdr:colOff>254000</xdr:colOff>
      <xdr:row>83</xdr:row>
      <xdr:rowOff>15239</xdr:rowOff>
    </xdr:to>
    <xdr:sp macro="" textlink="">
      <xdr:nvSpPr>
        <xdr:cNvPr id="263" name="フローチャート : 判断 262"/>
        <xdr:cNvSpPr/>
      </xdr:nvSpPr>
      <xdr:spPr>
        <a:xfrm>
          <a:off x="15240000" y="141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25416</xdr:rowOff>
    </xdr:from>
    <xdr:ext cx="762000" cy="259045"/>
    <xdr:sp macro="" textlink="">
      <xdr:nvSpPr>
        <xdr:cNvPr id="264" name="テキスト ボックス 263"/>
        <xdr:cNvSpPr txBox="1"/>
      </xdr:nvSpPr>
      <xdr:spPr>
        <a:xfrm>
          <a:off x="14909800" y="1391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8043</xdr:rowOff>
    </xdr:from>
    <xdr:to>
      <xdr:col>21</xdr:col>
      <xdr:colOff>0</xdr:colOff>
      <xdr:row>88</xdr:row>
      <xdr:rowOff>40216</xdr:rowOff>
    </xdr:to>
    <xdr:cxnSp macro="">
      <xdr:nvCxnSpPr>
        <xdr:cNvPr id="265" name="直線コネクタ 264"/>
        <xdr:cNvCxnSpPr/>
      </xdr:nvCxnSpPr>
      <xdr:spPr>
        <a:xfrm>
          <a:off x="13512800" y="1509564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2539</xdr:rowOff>
    </xdr:from>
    <xdr:to>
      <xdr:col>21</xdr:col>
      <xdr:colOff>50800</xdr:colOff>
      <xdr:row>86</xdr:row>
      <xdr:rowOff>104139</xdr:rowOff>
    </xdr:to>
    <xdr:sp macro="" textlink="">
      <xdr:nvSpPr>
        <xdr:cNvPr id="266" name="フローチャート : 判断 265"/>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114316</xdr:rowOff>
    </xdr:from>
    <xdr:ext cx="762000" cy="259045"/>
    <xdr:sp macro="" textlink="">
      <xdr:nvSpPr>
        <xdr:cNvPr id="267" name="テキスト ボックス 266"/>
        <xdr:cNvSpPr txBox="1"/>
      </xdr:nvSpPr>
      <xdr:spPr>
        <a:xfrm>
          <a:off x="14020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2539</xdr:rowOff>
    </xdr:from>
    <xdr:to>
      <xdr:col>19</xdr:col>
      <xdr:colOff>533400</xdr:colOff>
      <xdr:row>86</xdr:row>
      <xdr:rowOff>104139</xdr:rowOff>
    </xdr:to>
    <xdr:sp macro="" textlink="">
      <xdr:nvSpPr>
        <xdr:cNvPr id="268" name="フローチャート : 判断 267"/>
        <xdr:cNvSpPr/>
      </xdr:nvSpPr>
      <xdr:spPr>
        <a:xfrm>
          <a:off x="13462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114316</xdr:rowOff>
    </xdr:from>
    <xdr:ext cx="762000" cy="259045"/>
    <xdr:sp macro="" textlink="">
      <xdr:nvSpPr>
        <xdr:cNvPr id="269" name="テキスト ボックス 268"/>
        <xdr:cNvSpPr txBox="1"/>
      </xdr:nvSpPr>
      <xdr:spPr>
        <a:xfrm>
          <a:off x="13131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75" name="円/楕円 274"/>
        <xdr:cNvSpPr/>
      </xdr:nvSpPr>
      <xdr:spPr>
        <a:xfrm>
          <a:off x="169672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24147</xdr:rowOff>
    </xdr:from>
    <xdr:ext cx="762000" cy="259045"/>
    <xdr:sp macro="" textlink="">
      <xdr:nvSpPr>
        <xdr:cNvPr id="276" name="給与水準   （国との比較）該当値テキスト"/>
        <xdr:cNvSpPr txBox="1"/>
      </xdr:nvSpPr>
      <xdr:spPr>
        <a:xfrm>
          <a:off x="17106900" y="1442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136313</xdr:rowOff>
    </xdr:from>
    <xdr:to>
      <xdr:col>23</xdr:col>
      <xdr:colOff>457200</xdr:colOff>
      <xdr:row>85</xdr:row>
      <xdr:rowOff>66463</xdr:rowOff>
    </xdr:to>
    <xdr:sp macro="" textlink="">
      <xdr:nvSpPr>
        <xdr:cNvPr id="277" name="円/楕円 276"/>
        <xdr:cNvSpPr/>
      </xdr:nvSpPr>
      <xdr:spPr>
        <a:xfrm>
          <a:off x="161290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51240</xdr:rowOff>
    </xdr:from>
    <xdr:ext cx="736600" cy="259045"/>
    <xdr:sp macro="" textlink="">
      <xdr:nvSpPr>
        <xdr:cNvPr id="278" name="テキスト ボックス 277"/>
        <xdr:cNvSpPr txBox="1"/>
      </xdr:nvSpPr>
      <xdr:spPr>
        <a:xfrm>
          <a:off x="15798800" y="1462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104139</xdr:rowOff>
    </xdr:from>
    <xdr:to>
      <xdr:col>22</xdr:col>
      <xdr:colOff>254000</xdr:colOff>
      <xdr:row>85</xdr:row>
      <xdr:rowOff>34289</xdr:rowOff>
    </xdr:to>
    <xdr:sp macro="" textlink="">
      <xdr:nvSpPr>
        <xdr:cNvPr id="279" name="円/楕円 278"/>
        <xdr:cNvSpPr/>
      </xdr:nvSpPr>
      <xdr:spPr>
        <a:xfrm>
          <a:off x="15240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19066</xdr:rowOff>
    </xdr:from>
    <xdr:ext cx="762000" cy="259045"/>
    <xdr:sp macro="" textlink="">
      <xdr:nvSpPr>
        <xdr:cNvPr id="280" name="テキスト ボックス 279"/>
        <xdr:cNvSpPr txBox="1"/>
      </xdr:nvSpPr>
      <xdr:spPr>
        <a:xfrm>
          <a:off x="14909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160866</xdr:rowOff>
    </xdr:from>
    <xdr:to>
      <xdr:col>21</xdr:col>
      <xdr:colOff>50800</xdr:colOff>
      <xdr:row>88</xdr:row>
      <xdr:rowOff>91016</xdr:rowOff>
    </xdr:to>
    <xdr:sp macro="" textlink="">
      <xdr:nvSpPr>
        <xdr:cNvPr id="281" name="円/楕円 280"/>
        <xdr:cNvSpPr/>
      </xdr:nvSpPr>
      <xdr:spPr>
        <a:xfrm>
          <a:off x="14351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75793</xdr:rowOff>
    </xdr:from>
    <xdr:ext cx="762000" cy="259045"/>
    <xdr:sp macro="" textlink="">
      <xdr:nvSpPr>
        <xdr:cNvPr id="282" name="テキスト ボックス 281"/>
        <xdr:cNvSpPr txBox="1"/>
      </xdr:nvSpPr>
      <xdr:spPr>
        <a:xfrm>
          <a:off x="14020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128693</xdr:rowOff>
    </xdr:from>
    <xdr:to>
      <xdr:col>19</xdr:col>
      <xdr:colOff>533400</xdr:colOff>
      <xdr:row>88</xdr:row>
      <xdr:rowOff>58843</xdr:rowOff>
    </xdr:to>
    <xdr:sp macro="" textlink="">
      <xdr:nvSpPr>
        <xdr:cNvPr id="283" name="円/楕円 282"/>
        <xdr:cNvSpPr/>
      </xdr:nvSpPr>
      <xdr:spPr>
        <a:xfrm>
          <a:off x="13462000" y="150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43620</xdr:rowOff>
    </xdr:from>
    <xdr:ext cx="762000" cy="259045"/>
    <xdr:sp macro="" textlink="">
      <xdr:nvSpPr>
        <xdr:cNvPr id="284" name="テキスト ボックス 283"/>
        <xdr:cNvSpPr txBox="1"/>
      </xdr:nvSpPr>
      <xdr:spPr>
        <a:xfrm>
          <a:off x="13131800" y="1513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[14.59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日に旧森町と旧砂原町が合併し、「新森町」となったことに伴う職員数の増及び保育所（</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箇所）への保育士等の配置や消防本部・消防署の単独設置が類似団体平均を上回る主な要因となっている。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年々定年退職者不補充による減少傾向が続いているが、今後においても適正な定員管理を目指す。</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72037</xdr:rowOff>
    </xdr:from>
    <xdr:to>
      <xdr:col>24</xdr:col>
      <xdr:colOff>558800</xdr:colOff>
      <xdr:row>67</xdr:row>
      <xdr:rowOff>14323</xdr:rowOff>
    </xdr:to>
    <xdr:cxnSp macro="">
      <xdr:nvCxnSpPr>
        <xdr:cNvPr id="314" name="直線コネクタ 313"/>
        <xdr:cNvCxnSpPr/>
      </xdr:nvCxnSpPr>
      <xdr:spPr>
        <a:xfrm flipV="1">
          <a:off x="17018000" y="10016137"/>
          <a:ext cx="0" cy="1485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157850</xdr:rowOff>
    </xdr:from>
    <xdr:ext cx="762000" cy="259045"/>
    <xdr:sp macro="" textlink="">
      <xdr:nvSpPr>
        <xdr:cNvPr id="315" name="定員管理の状況最小値テキスト"/>
        <xdr:cNvSpPr txBox="1"/>
      </xdr:nvSpPr>
      <xdr:spPr>
        <a:xfrm>
          <a:off x="17106900" y="1147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17.27</a:t>
          </a:r>
          <a:endParaRPr kumimoji="1" lang="ja-JP" altLang="en-US" sz="1000" b="1">
            <a:latin typeface="ＭＳ Ｐゴシック"/>
          </a:endParaRPr>
        </a:p>
      </xdr:txBody>
    </xdr:sp>
    <xdr:clientData/>
  </xdr:oneCellAnchor>
  <xdr:twoCellAnchor>
    <xdr:from>
      <xdr:col>24</xdr:col>
      <xdr:colOff>469900</xdr:colOff>
      <xdr:row>67</xdr:row>
      <xdr:rowOff>14323</xdr:rowOff>
    </xdr:from>
    <xdr:to>
      <xdr:col>24</xdr:col>
      <xdr:colOff>647700</xdr:colOff>
      <xdr:row>67</xdr:row>
      <xdr:rowOff>14323</xdr:rowOff>
    </xdr:to>
    <xdr:cxnSp macro="">
      <xdr:nvCxnSpPr>
        <xdr:cNvPr id="316" name="直線コネクタ 315"/>
        <xdr:cNvCxnSpPr/>
      </xdr:nvCxnSpPr>
      <xdr:spPr>
        <a:xfrm>
          <a:off x="16929100" y="11501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158414</xdr:rowOff>
    </xdr:from>
    <xdr:ext cx="762000" cy="259045"/>
    <xdr:sp macro="" textlink="">
      <xdr:nvSpPr>
        <xdr:cNvPr id="317" name="定員管理の状況最大値テキスト"/>
        <xdr:cNvSpPr txBox="1"/>
      </xdr:nvSpPr>
      <xdr:spPr>
        <a:xfrm>
          <a:off x="17106900" y="975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6.19</a:t>
          </a:r>
          <a:endParaRPr kumimoji="1" lang="ja-JP" altLang="en-US" sz="1000" b="1">
            <a:latin typeface="ＭＳ Ｐゴシック"/>
          </a:endParaRPr>
        </a:p>
      </xdr:txBody>
    </xdr:sp>
    <xdr:clientData/>
  </xdr:oneCellAnchor>
  <xdr:twoCellAnchor>
    <xdr:from>
      <xdr:col>24</xdr:col>
      <xdr:colOff>469900</xdr:colOff>
      <xdr:row>58</xdr:row>
      <xdr:rowOff>72037</xdr:rowOff>
    </xdr:from>
    <xdr:to>
      <xdr:col>24</xdr:col>
      <xdr:colOff>647700</xdr:colOff>
      <xdr:row>58</xdr:row>
      <xdr:rowOff>72037</xdr:rowOff>
    </xdr:to>
    <xdr:cxnSp macro="">
      <xdr:nvCxnSpPr>
        <xdr:cNvPr id="318" name="直線コネクタ 317"/>
        <xdr:cNvCxnSpPr/>
      </xdr:nvCxnSpPr>
      <xdr:spPr>
        <a:xfrm>
          <a:off x="16929100" y="100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137230</xdr:rowOff>
    </xdr:from>
    <xdr:to>
      <xdr:col>24</xdr:col>
      <xdr:colOff>558800</xdr:colOff>
      <xdr:row>64</xdr:row>
      <xdr:rowOff>169404</xdr:rowOff>
    </xdr:to>
    <xdr:cxnSp macro="">
      <xdr:nvCxnSpPr>
        <xdr:cNvPr id="319" name="直線コネクタ 318"/>
        <xdr:cNvCxnSpPr/>
      </xdr:nvCxnSpPr>
      <xdr:spPr>
        <a:xfrm>
          <a:off x="16179800" y="11110030"/>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129346</xdr:rowOff>
    </xdr:from>
    <xdr:ext cx="762000" cy="259045"/>
    <xdr:sp macro="" textlink="">
      <xdr:nvSpPr>
        <xdr:cNvPr id="320" name="定員管理の状況平均値テキスト"/>
        <xdr:cNvSpPr txBox="1"/>
      </xdr:nvSpPr>
      <xdr:spPr>
        <a:xfrm>
          <a:off x="17106900" y="10416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112819</xdr:rowOff>
    </xdr:from>
    <xdr:to>
      <xdr:col>24</xdr:col>
      <xdr:colOff>609600</xdr:colOff>
      <xdr:row>62</xdr:row>
      <xdr:rowOff>42969</xdr:rowOff>
    </xdr:to>
    <xdr:sp macro="" textlink="">
      <xdr:nvSpPr>
        <xdr:cNvPr id="321" name="フローチャート : 判断 320"/>
        <xdr:cNvSpPr/>
      </xdr:nvSpPr>
      <xdr:spPr>
        <a:xfrm>
          <a:off x="169672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137230</xdr:rowOff>
    </xdr:from>
    <xdr:to>
      <xdr:col>23</xdr:col>
      <xdr:colOff>406400</xdr:colOff>
      <xdr:row>64</xdr:row>
      <xdr:rowOff>137230</xdr:rowOff>
    </xdr:to>
    <xdr:cxnSp macro="">
      <xdr:nvCxnSpPr>
        <xdr:cNvPr id="322" name="直線コネクタ 321"/>
        <xdr:cNvCxnSpPr/>
      </xdr:nvCxnSpPr>
      <xdr:spPr>
        <a:xfrm>
          <a:off x="15290800" y="11110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106115</xdr:rowOff>
    </xdr:from>
    <xdr:to>
      <xdr:col>23</xdr:col>
      <xdr:colOff>457200</xdr:colOff>
      <xdr:row>62</xdr:row>
      <xdr:rowOff>36265</xdr:rowOff>
    </xdr:to>
    <xdr:sp macro="" textlink="">
      <xdr:nvSpPr>
        <xdr:cNvPr id="323" name="フローチャート : 判断 322"/>
        <xdr:cNvSpPr/>
      </xdr:nvSpPr>
      <xdr:spPr>
        <a:xfrm>
          <a:off x="16129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46442</xdr:rowOff>
    </xdr:from>
    <xdr:ext cx="736600" cy="259045"/>
    <xdr:sp macro="" textlink="">
      <xdr:nvSpPr>
        <xdr:cNvPr id="324" name="テキスト ボックス 323"/>
        <xdr:cNvSpPr txBox="1"/>
      </xdr:nvSpPr>
      <xdr:spPr>
        <a:xfrm>
          <a:off x="15798800" y="10333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64840</xdr:rowOff>
    </xdr:from>
    <xdr:to>
      <xdr:col>22</xdr:col>
      <xdr:colOff>203200</xdr:colOff>
      <xdr:row>64</xdr:row>
      <xdr:rowOff>137230</xdr:rowOff>
    </xdr:to>
    <xdr:cxnSp macro="">
      <xdr:nvCxnSpPr>
        <xdr:cNvPr id="325" name="直線コネクタ 324"/>
        <xdr:cNvCxnSpPr/>
      </xdr:nvCxnSpPr>
      <xdr:spPr>
        <a:xfrm>
          <a:off x="14401800" y="110376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87348</xdr:rowOff>
    </xdr:from>
    <xdr:to>
      <xdr:col>22</xdr:col>
      <xdr:colOff>254000</xdr:colOff>
      <xdr:row>62</xdr:row>
      <xdr:rowOff>17498</xdr:rowOff>
    </xdr:to>
    <xdr:sp macro="" textlink="">
      <xdr:nvSpPr>
        <xdr:cNvPr id="326" name="フローチャート : 判断 325"/>
        <xdr:cNvSpPr/>
      </xdr:nvSpPr>
      <xdr:spPr>
        <a:xfrm>
          <a:off x="15240000" y="1054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27675</xdr:rowOff>
    </xdr:from>
    <xdr:ext cx="762000" cy="259045"/>
    <xdr:sp macro="" textlink="">
      <xdr:nvSpPr>
        <xdr:cNvPr id="327" name="テキスト ボックス 326"/>
        <xdr:cNvSpPr txBox="1"/>
      </xdr:nvSpPr>
      <xdr:spPr>
        <a:xfrm>
          <a:off x="14909800" y="1031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58138</xdr:rowOff>
    </xdr:from>
    <xdr:to>
      <xdr:col>21</xdr:col>
      <xdr:colOff>0</xdr:colOff>
      <xdr:row>64</xdr:row>
      <xdr:rowOff>64840</xdr:rowOff>
    </xdr:to>
    <xdr:cxnSp macro="">
      <xdr:nvCxnSpPr>
        <xdr:cNvPr id="328" name="直線コネクタ 327"/>
        <xdr:cNvCxnSpPr/>
      </xdr:nvCxnSpPr>
      <xdr:spPr>
        <a:xfrm>
          <a:off x="13512800" y="11030938"/>
          <a:ext cx="889000" cy="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102094</xdr:rowOff>
    </xdr:from>
    <xdr:to>
      <xdr:col>21</xdr:col>
      <xdr:colOff>50800</xdr:colOff>
      <xdr:row>62</xdr:row>
      <xdr:rowOff>32244</xdr:rowOff>
    </xdr:to>
    <xdr:sp macro="" textlink="">
      <xdr:nvSpPr>
        <xdr:cNvPr id="329" name="フローチャート : 判断 328"/>
        <xdr:cNvSpPr/>
      </xdr:nvSpPr>
      <xdr:spPr>
        <a:xfrm>
          <a:off x="14351000" y="1056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42421</xdr:rowOff>
    </xdr:from>
    <xdr:ext cx="762000" cy="259045"/>
    <xdr:sp macro="" textlink="">
      <xdr:nvSpPr>
        <xdr:cNvPr id="330" name="テキスト ボックス 329"/>
        <xdr:cNvSpPr txBox="1"/>
      </xdr:nvSpPr>
      <xdr:spPr>
        <a:xfrm>
          <a:off x="14020800" y="1032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126224</xdr:rowOff>
    </xdr:from>
    <xdr:to>
      <xdr:col>19</xdr:col>
      <xdr:colOff>533400</xdr:colOff>
      <xdr:row>62</xdr:row>
      <xdr:rowOff>56374</xdr:rowOff>
    </xdr:to>
    <xdr:sp macro="" textlink="">
      <xdr:nvSpPr>
        <xdr:cNvPr id="331" name="フローチャート : 判断 330"/>
        <xdr:cNvSpPr/>
      </xdr:nvSpPr>
      <xdr:spPr>
        <a:xfrm>
          <a:off x="13462000" y="1058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66551</xdr:rowOff>
    </xdr:from>
    <xdr:ext cx="762000" cy="259045"/>
    <xdr:sp macro="" textlink="">
      <xdr:nvSpPr>
        <xdr:cNvPr id="332" name="テキスト ボックス 331"/>
        <xdr:cNvSpPr txBox="1"/>
      </xdr:nvSpPr>
      <xdr:spPr>
        <a:xfrm>
          <a:off x="13131800" y="1035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118604</xdr:rowOff>
    </xdr:from>
    <xdr:to>
      <xdr:col>24</xdr:col>
      <xdr:colOff>609600</xdr:colOff>
      <xdr:row>65</xdr:row>
      <xdr:rowOff>48754</xdr:rowOff>
    </xdr:to>
    <xdr:sp macro="" textlink="">
      <xdr:nvSpPr>
        <xdr:cNvPr id="338" name="円/楕円 337"/>
        <xdr:cNvSpPr/>
      </xdr:nvSpPr>
      <xdr:spPr>
        <a:xfrm>
          <a:off x="16967200" y="1109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90681</xdr:rowOff>
    </xdr:from>
    <xdr:ext cx="762000" cy="259045"/>
    <xdr:sp macro="" textlink="">
      <xdr:nvSpPr>
        <xdr:cNvPr id="339" name="定員管理の状況該当値テキスト"/>
        <xdr:cNvSpPr txBox="1"/>
      </xdr:nvSpPr>
      <xdr:spPr>
        <a:xfrm>
          <a:off x="17106900" y="1106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14.59</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86430</xdr:rowOff>
    </xdr:from>
    <xdr:to>
      <xdr:col>23</xdr:col>
      <xdr:colOff>457200</xdr:colOff>
      <xdr:row>65</xdr:row>
      <xdr:rowOff>16580</xdr:rowOff>
    </xdr:to>
    <xdr:sp macro="" textlink="">
      <xdr:nvSpPr>
        <xdr:cNvPr id="340" name="円/楕円 339"/>
        <xdr:cNvSpPr/>
      </xdr:nvSpPr>
      <xdr:spPr>
        <a:xfrm>
          <a:off x="16129000" y="1105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1357</xdr:rowOff>
    </xdr:from>
    <xdr:ext cx="736600" cy="259045"/>
    <xdr:sp macro="" textlink="">
      <xdr:nvSpPr>
        <xdr:cNvPr id="341" name="テキスト ボックス 340"/>
        <xdr:cNvSpPr txBox="1"/>
      </xdr:nvSpPr>
      <xdr:spPr>
        <a:xfrm>
          <a:off x="15798800" y="11145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14.35</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86430</xdr:rowOff>
    </xdr:from>
    <xdr:to>
      <xdr:col>22</xdr:col>
      <xdr:colOff>254000</xdr:colOff>
      <xdr:row>65</xdr:row>
      <xdr:rowOff>16580</xdr:rowOff>
    </xdr:to>
    <xdr:sp macro="" textlink="">
      <xdr:nvSpPr>
        <xdr:cNvPr id="342" name="円/楕円 341"/>
        <xdr:cNvSpPr/>
      </xdr:nvSpPr>
      <xdr:spPr>
        <a:xfrm>
          <a:off x="15240000" y="1105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1357</xdr:rowOff>
    </xdr:from>
    <xdr:ext cx="762000" cy="259045"/>
    <xdr:sp macro="" textlink="">
      <xdr:nvSpPr>
        <xdr:cNvPr id="343" name="テキスト ボックス 342"/>
        <xdr:cNvSpPr txBox="1"/>
      </xdr:nvSpPr>
      <xdr:spPr>
        <a:xfrm>
          <a:off x="14909800" y="111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14.35</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14040</xdr:rowOff>
    </xdr:from>
    <xdr:to>
      <xdr:col>21</xdr:col>
      <xdr:colOff>50800</xdr:colOff>
      <xdr:row>64</xdr:row>
      <xdr:rowOff>115640</xdr:rowOff>
    </xdr:to>
    <xdr:sp macro="" textlink="">
      <xdr:nvSpPr>
        <xdr:cNvPr id="344" name="円/楕円 343"/>
        <xdr:cNvSpPr/>
      </xdr:nvSpPr>
      <xdr:spPr>
        <a:xfrm>
          <a:off x="14351000" y="1098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100417</xdr:rowOff>
    </xdr:from>
    <xdr:ext cx="762000" cy="259045"/>
    <xdr:sp macro="" textlink="">
      <xdr:nvSpPr>
        <xdr:cNvPr id="345" name="テキスト ボックス 344"/>
        <xdr:cNvSpPr txBox="1"/>
      </xdr:nvSpPr>
      <xdr:spPr>
        <a:xfrm>
          <a:off x="14020800" y="1107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13.81</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7338</xdr:rowOff>
    </xdr:from>
    <xdr:to>
      <xdr:col>19</xdr:col>
      <xdr:colOff>533400</xdr:colOff>
      <xdr:row>64</xdr:row>
      <xdr:rowOff>108938</xdr:rowOff>
    </xdr:to>
    <xdr:sp macro="" textlink="">
      <xdr:nvSpPr>
        <xdr:cNvPr id="346" name="円/楕円 345"/>
        <xdr:cNvSpPr/>
      </xdr:nvSpPr>
      <xdr:spPr>
        <a:xfrm>
          <a:off x="13462000" y="1098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93715</xdr:rowOff>
    </xdr:from>
    <xdr:ext cx="762000" cy="259045"/>
    <xdr:sp macro="" textlink="">
      <xdr:nvSpPr>
        <xdr:cNvPr id="347" name="テキスト ボックス 346"/>
        <xdr:cNvSpPr txBox="1"/>
      </xdr:nvSpPr>
      <xdr:spPr>
        <a:xfrm>
          <a:off x="13131800" y="11066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港湾（地方港湾）を擁していることにより、長年にわたり大きな投資を行っている。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また、公共下水道事業や合併特例事業の実施により、類似団体平均を上回っている。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年度以降は投資事業を大幅に抑制していることから、元利償還金は平成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年度をピークに減少に転じ、それに伴い実質公債費比率も平成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年度をピークに減少する見込みである。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毎年度の元金償還額との均衡を踏まえ、極力地方債の新規発行を抑制しながら財政の健全化に努め、実質公債費負担の適正管理を計画的に行う。</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156936</xdr:rowOff>
    </xdr:from>
    <xdr:to>
      <xdr:col>24</xdr:col>
      <xdr:colOff>558800</xdr:colOff>
      <xdr:row>44</xdr:row>
      <xdr:rowOff>153609</xdr:rowOff>
    </xdr:to>
    <xdr:cxnSp macro="">
      <xdr:nvCxnSpPr>
        <xdr:cNvPr id="379" name="直線コネクタ 378"/>
        <xdr:cNvCxnSpPr/>
      </xdr:nvCxnSpPr>
      <xdr:spPr>
        <a:xfrm flipV="1">
          <a:off x="17018000" y="6157686"/>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125686</xdr:rowOff>
    </xdr:from>
    <xdr:ext cx="762000" cy="259045"/>
    <xdr:sp macro="" textlink="">
      <xdr:nvSpPr>
        <xdr:cNvPr id="380" name="公債費負担の状況最小値テキスト"/>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153609</xdr:rowOff>
    </xdr:from>
    <xdr:to>
      <xdr:col>24</xdr:col>
      <xdr:colOff>647700</xdr:colOff>
      <xdr:row>44</xdr:row>
      <xdr:rowOff>153609</xdr:rowOff>
    </xdr:to>
    <xdr:cxnSp macro="">
      <xdr:nvCxnSpPr>
        <xdr:cNvPr id="381" name="直線コネクタ 380"/>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71863</xdr:rowOff>
    </xdr:from>
    <xdr:ext cx="762000" cy="259045"/>
    <xdr:sp macro="" textlink="">
      <xdr:nvSpPr>
        <xdr:cNvPr id="382" name="公債費負担の状況最大値テキスト"/>
        <xdr:cNvSpPr txBox="1"/>
      </xdr:nvSpPr>
      <xdr:spPr>
        <a:xfrm>
          <a:off x="17106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24</xdr:col>
      <xdr:colOff>469900</xdr:colOff>
      <xdr:row>35</xdr:row>
      <xdr:rowOff>156936</xdr:rowOff>
    </xdr:from>
    <xdr:to>
      <xdr:col>24</xdr:col>
      <xdr:colOff>647700</xdr:colOff>
      <xdr:row>35</xdr:row>
      <xdr:rowOff>156936</xdr:rowOff>
    </xdr:to>
    <xdr:cxnSp macro="">
      <xdr:nvCxnSpPr>
        <xdr:cNvPr id="383" name="直線コネクタ 382"/>
        <xdr:cNvCxnSpPr/>
      </xdr:nvCxnSpPr>
      <xdr:spPr>
        <a:xfrm>
          <a:off x="16929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38705</xdr:rowOff>
    </xdr:from>
    <xdr:to>
      <xdr:col>24</xdr:col>
      <xdr:colOff>558800</xdr:colOff>
      <xdr:row>44</xdr:row>
      <xdr:rowOff>96157</xdr:rowOff>
    </xdr:to>
    <xdr:cxnSp macro="">
      <xdr:nvCxnSpPr>
        <xdr:cNvPr id="384" name="直線コネクタ 383"/>
        <xdr:cNvCxnSpPr/>
      </xdr:nvCxnSpPr>
      <xdr:spPr>
        <a:xfrm flipV="1">
          <a:off x="16179800" y="7582505"/>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46765</xdr:rowOff>
    </xdr:from>
    <xdr:ext cx="762000" cy="259045"/>
    <xdr:sp macro="" textlink="">
      <xdr:nvSpPr>
        <xdr:cNvPr id="385" name="公債費負担の状況平均値テキスト"/>
        <xdr:cNvSpPr txBox="1"/>
      </xdr:nvSpPr>
      <xdr:spPr>
        <a:xfrm>
          <a:off x="17106900" y="6733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30238</xdr:rowOff>
    </xdr:from>
    <xdr:to>
      <xdr:col>24</xdr:col>
      <xdr:colOff>609600</xdr:colOff>
      <xdr:row>40</xdr:row>
      <xdr:rowOff>131838</xdr:rowOff>
    </xdr:to>
    <xdr:sp macro="" textlink="">
      <xdr:nvSpPr>
        <xdr:cNvPr id="386" name="フローチャート : 判断 385"/>
        <xdr:cNvSpPr/>
      </xdr:nvSpPr>
      <xdr:spPr>
        <a:xfrm>
          <a:off x="169672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96157</xdr:rowOff>
    </xdr:from>
    <xdr:to>
      <xdr:col>23</xdr:col>
      <xdr:colOff>406400</xdr:colOff>
      <xdr:row>44</xdr:row>
      <xdr:rowOff>142119</xdr:rowOff>
    </xdr:to>
    <xdr:cxnSp macro="">
      <xdr:nvCxnSpPr>
        <xdr:cNvPr id="387" name="直線コネクタ 386"/>
        <xdr:cNvCxnSpPr/>
      </xdr:nvCxnSpPr>
      <xdr:spPr>
        <a:xfrm flipV="1">
          <a:off x="15290800" y="7639957"/>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156633</xdr:rowOff>
    </xdr:from>
    <xdr:to>
      <xdr:col>23</xdr:col>
      <xdr:colOff>457200</xdr:colOff>
      <xdr:row>41</xdr:row>
      <xdr:rowOff>86783</xdr:rowOff>
    </xdr:to>
    <xdr:sp macro="" textlink="">
      <xdr:nvSpPr>
        <xdr:cNvPr id="388" name="フローチャート : 判断 387"/>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96960</xdr:rowOff>
    </xdr:from>
    <xdr:ext cx="736600" cy="259045"/>
    <xdr:sp macro="" textlink="">
      <xdr:nvSpPr>
        <xdr:cNvPr id="389" name="テキスト ボックス 388"/>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142119</xdr:rowOff>
    </xdr:from>
    <xdr:to>
      <xdr:col>22</xdr:col>
      <xdr:colOff>203200</xdr:colOff>
      <xdr:row>44</xdr:row>
      <xdr:rowOff>142119</xdr:rowOff>
    </xdr:to>
    <xdr:cxnSp macro="">
      <xdr:nvCxnSpPr>
        <xdr:cNvPr id="390" name="直線コネクタ 389"/>
        <xdr:cNvCxnSpPr/>
      </xdr:nvCxnSpPr>
      <xdr:spPr>
        <a:xfrm>
          <a:off x="14401800" y="76859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123069</xdr:rowOff>
    </xdr:from>
    <xdr:to>
      <xdr:col>22</xdr:col>
      <xdr:colOff>254000</xdr:colOff>
      <xdr:row>42</xdr:row>
      <xdr:rowOff>53219</xdr:rowOff>
    </xdr:to>
    <xdr:sp macro="" textlink="">
      <xdr:nvSpPr>
        <xdr:cNvPr id="391" name="フローチャート : 判断 390"/>
        <xdr:cNvSpPr/>
      </xdr:nvSpPr>
      <xdr:spPr>
        <a:xfrm>
          <a:off x="15240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63396</xdr:rowOff>
    </xdr:from>
    <xdr:ext cx="762000" cy="259045"/>
    <xdr:sp macro="" textlink="">
      <xdr:nvSpPr>
        <xdr:cNvPr id="392" name="テキスト ボックス 391"/>
        <xdr:cNvSpPr txBox="1"/>
      </xdr:nvSpPr>
      <xdr:spPr>
        <a:xfrm>
          <a:off x="14909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142119</xdr:rowOff>
    </xdr:from>
    <xdr:to>
      <xdr:col>21</xdr:col>
      <xdr:colOff>0</xdr:colOff>
      <xdr:row>45</xdr:row>
      <xdr:rowOff>16631</xdr:rowOff>
    </xdr:to>
    <xdr:cxnSp macro="">
      <xdr:nvCxnSpPr>
        <xdr:cNvPr id="393" name="直線コネクタ 392"/>
        <xdr:cNvCxnSpPr/>
      </xdr:nvCxnSpPr>
      <xdr:spPr>
        <a:xfrm flipV="1">
          <a:off x="13512800" y="768591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55033</xdr:rowOff>
    </xdr:from>
    <xdr:to>
      <xdr:col>21</xdr:col>
      <xdr:colOff>50800</xdr:colOff>
      <xdr:row>42</xdr:row>
      <xdr:rowOff>156633</xdr:rowOff>
    </xdr:to>
    <xdr:sp macro="" textlink="">
      <xdr:nvSpPr>
        <xdr:cNvPr id="394" name="フローチャート : 判断 393"/>
        <xdr:cNvSpPr/>
      </xdr:nvSpPr>
      <xdr:spPr>
        <a:xfrm>
          <a:off x="14351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166810</xdr:rowOff>
    </xdr:from>
    <xdr:ext cx="762000" cy="259045"/>
    <xdr:sp macro="" textlink="">
      <xdr:nvSpPr>
        <xdr:cNvPr id="395" name="テキスト ボックス 394"/>
        <xdr:cNvSpPr txBox="1"/>
      </xdr:nvSpPr>
      <xdr:spPr>
        <a:xfrm>
          <a:off x="14020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21469</xdr:rowOff>
    </xdr:from>
    <xdr:to>
      <xdr:col>19</xdr:col>
      <xdr:colOff>533400</xdr:colOff>
      <xdr:row>43</xdr:row>
      <xdr:rowOff>123069</xdr:rowOff>
    </xdr:to>
    <xdr:sp macro="" textlink="">
      <xdr:nvSpPr>
        <xdr:cNvPr id="396" name="フローチャート : 判断 395"/>
        <xdr:cNvSpPr/>
      </xdr:nvSpPr>
      <xdr:spPr>
        <a:xfrm>
          <a:off x="13462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133246</xdr:rowOff>
    </xdr:from>
    <xdr:ext cx="762000" cy="259045"/>
    <xdr:sp macro="" textlink="">
      <xdr:nvSpPr>
        <xdr:cNvPr id="397" name="テキスト ボックス 396"/>
        <xdr:cNvSpPr txBox="1"/>
      </xdr:nvSpPr>
      <xdr:spPr>
        <a:xfrm>
          <a:off x="13131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43</xdr:row>
      <xdr:rowOff>159355</xdr:rowOff>
    </xdr:from>
    <xdr:to>
      <xdr:col>24</xdr:col>
      <xdr:colOff>609600</xdr:colOff>
      <xdr:row>44</xdr:row>
      <xdr:rowOff>89505</xdr:rowOff>
    </xdr:to>
    <xdr:sp macro="" textlink="">
      <xdr:nvSpPr>
        <xdr:cNvPr id="403" name="円/楕円 402"/>
        <xdr:cNvSpPr/>
      </xdr:nvSpPr>
      <xdr:spPr>
        <a:xfrm>
          <a:off x="169672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55232</xdr:rowOff>
    </xdr:from>
    <xdr:ext cx="762000" cy="259045"/>
    <xdr:sp macro="" textlink="">
      <xdr:nvSpPr>
        <xdr:cNvPr id="404" name="公債費負担の状況該当値テキスト"/>
        <xdr:cNvSpPr txBox="1"/>
      </xdr:nvSpPr>
      <xdr:spPr>
        <a:xfrm>
          <a:off x="17106900" y="742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45357</xdr:rowOff>
    </xdr:from>
    <xdr:to>
      <xdr:col>23</xdr:col>
      <xdr:colOff>457200</xdr:colOff>
      <xdr:row>44</xdr:row>
      <xdr:rowOff>146957</xdr:rowOff>
    </xdr:to>
    <xdr:sp macro="" textlink="">
      <xdr:nvSpPr>
        <xdr:cNvPr id="405" name="円/楕円 404"/>
        <xdr:cNvSpPr/>
      </xdr:nvSpPr>
      <xdr:spPr>
        <a:xfrm>
          <a:off x="16129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131734</xdr:rowOff>
    </xdr:from>
    <xdr:ext cx="736600" cy="259045"/>
    <xdr:sp macro="" textlink="">
      <xdr:nvSpPr>
        <xdr:cNvPr id="406" name="テキスト ボックス 405"/>
        <xdr:cNvSpPr txBox="1"/>
      </xdr:nvSpPr>
      <xdr:spPr>
        <a:xfrm>
          <a:off x="15798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91319</xdr:rowOff>
    </xdr:from>
    <xdr:to>
      <xdr:col>22</xdr:col>
      <xdr:colOff>254000</xdr:colOff>
      <xdr:row>45</xdr:row>
      <xdr:rowOff>21469</xdr:rowOff>
    </xdr:to>
    <xdr:sp macro="" textlink="">
      <xdr:nvSpPr>
        <xdr:cNvPr id="407" name="円/楕円 406"/>
        <xdr:cNvSpPr/>
      </xdr:nvSpPr>
      <xdr:spPr>
        <a:xfrm>
          <a:off x="15240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45</xdr:row>
      <xdr:rowOff>6246</xdr:rowOff>
    </xdr:from>
    <xdr:ext cx="762000" cy="259045"/>
    <xdr:sp macro="" textlink="">
      <xdr:nvSpPr>
        <xdr:cNvPr id="408" name="テキスト ボックス 407"/>
        <xdr:cNvSpPr txBox="1"/>
      </xdr:nvSpPr>
      <xdr:spPr>
        <a:xfrm>
          <a:off x="14909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91319</xdr:rowOff>
    </xdr:from>
    <xdr:to>
      <xdr:col>21</xdr:col>
      <xdr:colOff>50800</xdr:colOff>
      <xdr:row>45</xdr:row>
      <xdr:rowOff>21469</xdr:rowOff>
    </xdr:to>
    <xdr:sp macro="" textlink="">
      <xdr:nvSpPr>
        <xdr:cNvPr id="409" name="円/楕円 408"/>
        <xdr:cNvSpPr/>
      </xdr:nvSpPr>
      <xdr:spPr>
        <a:xfrm>
          <a:off x="14351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6246</xdr:rowOff>
    </xdr:from>
    <xdr:ext cx="762000" cy="259045"/>
    <xdr:sp macro="" textlink="">
      <xdr:nvSpPr>
        <xdr:cNvPr id="410" name="テキスト ボックス 409"/>
        <xdr:cNvSpPr txBox="1"/>
      </xdr:nvSpPr>
      <xdr:spPr>
        <a:xfrm>
          <a:off x="14020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137281</xdr:rowOff>
    </xdr:from>
    <xdr:to>
      <xdr:col>19</xdr:col>
      <xdr:colOff>533400</xdr:colOff>
      <xdr:row>45</xdr:row>
      <xdr:rowOff>67431</xdr:rowOff>
    </xdr:to>
    <xdr:sp macro="" textlink="">
      <xdr:nvSpPr>
        <xdr:cNvPr id="411" name="円/楕円 410"/>
        <xdr:cNvSpPr/>
      </xdr:nvSpPr>
      <xdr:spPr>
        <a:xfrm>
          <a:off x="13462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52208</xdr:rowOff>
    </xdr:from>
    <xdr:ext cx="762000" cy="259045"/>
    <xdr:sp macro="" textlink="">
      <xdr:nvSpPr>
        <xdr:cNvPr id="412" name="テキスト ボックス 411"/>
        <xdr:cNvSpPr txBox="1"/>
      </xdr:nvSpPr>
      <xdr:spPr>
        <a:xfrm>
          <a:off x="13131800"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類似団体平均を上回っているが、その主たる要因として、港湾施設整備や公営住宅整備に際し発行した地方債の残高が挙げられる。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また、合併に伴う建設事業及び基金造成事業により、発行額が増加したのも大きな要因となっている。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93.0</a:t>
          </a:r>
          <a:r>
            <a:rPr lang="ja-JP" altLang="ja-JP" sz="1100" b="0" i="0" baseline="0">
              <a:solidFill>
                <a:schemeClr val="dk1"/>
              </a:solidFill>
              <a:effectLst/>
              <a:latin typeface="+mn-lt"/>
              <a:ea typeface="+mn-ea"/>
              <a:cs typeface="+mn-cs"/>
            </a:rPr>
            <a:t>％であり、前年度と比較し</a:t>
          </a:r>
          <a:r>
            <a:rPr lang="en-US" altLang="ja-JP" sz="1100" b="0" i="0" baseline="0">
              <a:solidFill>
                <a:schemeClr val="dk1"/>
              </a:solidFill>
              <a:effectLst/>
              <a:latin typeface="+mn-lt"/>
              <a:ea typeface="+mn-ea"/>
              <a:cs typeface="+mn-cs"/>
            </a:rPr>
            <a:t>21.8</a:t>
          </a:r>
          <a:r>
            <a:rPr lang="ja-JP" altLang="ja-JP" sz="1100" b="0" i="0" baseline="0">
              <a:solidFill>
                <a:schemeClr val="dk1"/>
              </a:solidFill>
              <a:effectLst/>
              <a:latin typeface="+mn-lt"/>
              <a:ea typeface="+mn-ea"/>
              <a:cs typeface="+mn-cs"/>
            </a:rPr>
            <a:t>ポイント改善されているのは、地方債現在高や公営企業債等繰入見込額が減少したことによる影響である。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後世への負担を少しでも軽減するよう、今後の事業実施については世代間負担の公平性を十分に考慮するとともに、適正な地方債発行に努め、財政の健全化を図る。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21</xdr:row>
      <xdr:rowOff>118049</xdr:rowOff>
    </xdr:to>
    <xdr:cxnSp macro="">
      <xdr:nvCxnSpPr>
        <xdr:cNvPr id="443" name="直線コネクタ 442"/>
        <xdr:cNvCxnSpPr/>
      </xdr:nvCxnSpPr>
      <xdr:spPr>
        <a:xfrm flipV="1">
          <a:off x="17018000" y="2313214"/>
          <a:ext cx="0" cy="14052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90126</xdr:rowOff>
    </xdr:from>
    <xdr:ext cx="762000" cy="259045"/>
    <xdr:sp macro="" textlink="">
      <xdr:nvSpPr>
        <xdr:cNvPr id="444" name="将来負担の状況最小値テキスト"/>
        <xdr:cNvSpPr txBox="1"/>
      </xdr:nvSpPr>
      <xdr:spPr>
        <a:xfrm>
          <a:off x="17106900" y="369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122.3</a:t>
          </a:r>
          <a:endParaRPr kumimoji="1" lang="ja-JP" altLang="en-US" sz="1000" b="1">
            <a:latin typeface="ＭＳ Ｐゴシック"/>
          </a:endParaRPr>
        </a:p>
      </xdr:txBody>
    </xdr:sp>
    <xdr:clientData/>
  </xdr:oneCellAnchor>
  <xdr:twoCellAnchor>
    <xdr:from>
      <xdr:col>24</xdr:col>
      <xdr:colOff>469900</xdr:colOff>
      <xdr:row>21</xdr:row>
      <xdr:rowOff>118049</xdr:rowOff>
    </xdr:from>
    <xdr:to>
      <xdr:col>24</xdr:col>
      <xdr:colOff>647700</xdr:colOff>
      <xdr:row>21</xdr:row>
      <xdr:rowOff>118049</xdr:rowOff>
    </xdr:to>
    <xdr:cxnSp macro="">
      <xdr:nvCxnSpPr>
        <xdr:cNvPr id="445" name="直線コネクタ 444"/>
        <xdr:cNvCxnSpPr/>
      </xdr:nvCxnSpPr>
      <xdr:spPr>
        <a:xfrm>
          <a:off x="16929100" y="37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124278</xdr:rowOff>
    </xdr:from>
    <xdr:to>
      <xdr:col>24</xdr:col>
      <xdr:colOff>558800</xdr:colOff>
      <xdr:row>21</xdr:row>
      <xdr:rowOff>31871</xdr:rowOff>
    </xdr:to>
    <xdr:cxnSp macro="">
      <xdr:nvCxnSpPr>
        <xdr:cNvPr id="448" name="直線コネクタ 447"/>
        <xdr:cNvCxnSpPr/>
      </xdr:nvCxnSpPr>
      <xdr:spPr>
        <a:xfrm flipV="1">
          <a:off x="16179800" y="3381828"/>
          <a:ext cx="838200" cy="25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134637</xdr:rowOff>
    </xdr:from>
    <xdr:ext cx="762000" cy="259045"/>
    <xdr:sp macro="" textlink="">
      <xdr:nvSpPr>
        <xdr:cNvPr id="449" name="将来負担の状況平均値テキスト"/>
        <xdr:cNvSpPr txBox="1"/>
      </xdr:nvSpPr>
      <xdr:spPr>
        <a:xfrm>
          <a:off x="17106900" y="253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118110</xdr:rowOff>
    </xdr:from>
    <xdr:to>
      <xdr:col>24</xdr:col>
      <xdr:colOff>609600</xdr:colOff>
      <xdr:row>16</xdr:row>
      <xdr:rowOff>48260</xdr:rowOff>
    </xdr:to>
    <xdr:sp macro="" textlink="">
      <xdr:nvSpPr>
        <xdr:cNvPr id="450" name="フローチャート : 判断 449"/>
        <xdr:cNvSpPr/>
      </xdr:nvSpPr>
      <xdr:spPr>
        <a:xfrm>
          <a:off x="16967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31871</xdr:rowOff>
    </xdr:from>
    <xdr:to>
      <xdr:col>23</xdr:col>
      <xdr:colOff>406400</xdr:colOff>
      <xdr:row>21</xdr:row>
      <xdr:rowOff>114602</xdr:rowOff>
    </xdr:to>
    <xdr:cxnSp macro="">
      <xdr:nvCxnSpPr>
        <xdr:cNvPr id="451" name="直線コネクタ 450"/>
        <xdr:cNvCxnSpPr/>
      </xdr:nvCxnSpPr>
      <xdr:spPr>
        <a:xfrm flipV="1">
          <a:off x="15290800" y="3632321"/>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90291</xdr:rowOff>
    </xdr:from>
    <xdr:to>
      <xdr:col>23</xdr:col>
      <xdr:colOff>457200</xdr:colOff>
      <xdr:row>17</xdr:row>
      <xdr:rowOff>20441</xdr:rowOff>
    </xdr:to>
    <xdr:sp macro="" textlink="">
      <xdr:nvSpPr>
        <xdr:cNvPr id="452" name="フローチャート : 判断 451"/>
        <xdr:cNvSpPr/>
      </xdr:nvSpPr>
      <xdr:spPr>
        <a:xfrm>
          <a:off x="16129000" y="283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30618</xdr:rowOff>
    </xdr:from>
    <xdr:ext cx="736600" cy="259045"/>
    <xdr:sp macro="" textlink="">
      <xdr:nvSpPr>
        <xdr:cNvPr id="453" name="テキスト ボックス 452"/>
        <xdr:cNvSpPr txBox="1"/>
      </xdr:nvSpPr>
      <xdr:spPr>
        <a:xfrm>
          <a:off x="15798800" y="2602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114602</xdr:rowOff>
    </xdr:from>
    <xdr:to>
      <xdr:col>22</xdr:col>
      <xdr:colOff>203200</xdr:colOff>
      <xdr:row>22</xdr:row>
      <xdr:rowOff>48865</xdr:rowOff>
    </xdr:to>
    <xdr:cxnSp macro="">
      <xdr:nvCxnSpPr>
        <xdr:cNvPr id="454" name="直線コネクタ 453"/>
        <xdr:cNvCxnSpPr/>
      </xdr:nvCxnSpPr>
      <xdr:spPr>
        <a:xfrm flipV="1">
          <a:off x="14401800" y="3715052"/>
          <a:ext cx="889000" cy="10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23404</xdr:rowOff>
    </xdr:from>
    <xdr:to>
      <xdr:col>22</xdr:col>
      <xdr:colOff>254000</xdr:colOff>
      <xdr:row>17</xdr:row>
      <xdr:rowOff>125004</xdr:rowOff>
    </xdr:to>
    <xdr:sp macro="" textlink="">
      <xdr:nvSpPr>
        <xdr:cNvPr id="455" name="フローチャート : 判断 454"/>
        <xdr:cNvSpPr/>
      </xdr:nvSpPr>
      <xdr:spPr>
        <a:xfrm>
          <a:off x="15240000" y="293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135181</xdr:rowOff>
    </xdr:from>
    <xdr:ext cx="762000" cy="259045"/>
    <xdr:sp macro="" textlink="">
      <xdr:nvSpPr>
        <xdr:cNvPr id="456" name="テキスト ボックス 455"/>
        <xdr:cNvSpPr txBox="1"/>
      </xdr:nvSpPr>
      <xdr:spPr>
        <a:xfrm>
          <a:off x="14909800" y="270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48865</xdr:rowOff>
    </xdr:from>
    <xdr:to>
      <xdr:col>21</xdr:col>
      <xdr:colOff>0</xdr:colOff>
      <xdr:row>23</xdr:row>
      <xdr:rowOff>37132</xdr:rowOff>
    </xdr:to>
    <xdr:cxnSp macro="">
      <xdr:nvCxnSpPr>
        <xdr:cNvPr id="457" name="直線コネクタ 456"/>
        <xdr:cNvCxnSpPr/>
      </xdr:nvCxnSpPr>
      <xdr:spPr>
        <a:xfrm flipV="1">
          <a:off x="13512800" y="3820765"/>
          <a:ext cx="889000" cy="15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3629</xdr:rowOff>
    </xdr:from>
    <xdr:to>
      <xdr:col>21</xdr:col>
      <xdr:colOff>50800</xdr:colOff>
      <xdr:row>18</xdr:row>
      <xdr:rowOff>105229</xdr:rowOff>
    </xdr:to>
    <xdr:sp macro="" textlink="">
      <xdr:nvSpPr>
        <xdr:cNvPr id="458" name="フローチャート : 判断 457"/>
        <xdr:cNvSpPr/>
      </xdr:nvSpPr>
      <xdr:spPr>
        <a:xfrm>
          <a:off x="14351000" y="308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115406</xdr:rowOff>
    </xdr:from>
    <xdr:ext cx="762000" cy="259045"/>
    <xdr:sp macro="" textlink="">
      <xdr:nvSpPr>
        <xdr:cNvPr id="459" name="テキスト ボックス 458"/>
        <xdr:cNvSpPr txBox="1"/>
      </xdr:nvSpPr>
      <xdr:spPr>
        <a:xfrm>
          <a:off x="14020800" y="285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164495</xdr:rowOff>
    </xdr:from>
    <xdr:to>
      <xdr:col>19</xdr:col>
      <xdr:colOff>533400</xdr:colOff>
      <xdr:row>19</xdr:row>
      <xdr:rowOff>94645</xdr:rowOff>
    </xdr:to>
    <xdr:sp macro="" textlink="">
      <xdr:nvSpPr>
        <xdr:cNvPr id="460" name="フローチャート : 判断 459"/>
        <xdr:cNvSpPr/>
      </xdr:nvSpPr>
      <xdr:spPr>
        <a:xfrm>
          <a:off x="13462000" y="325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104822</xdr:rowOff>
    </xdr:from>
    <xdr:ext cx="762000" cy="259045"/>
    <xdr:sp macro="" textlink="">
      <xdr:nvSpPr>
        <xdr:cNvPr id="461" name="テキスト ボックス 460"/>
        <xdr:cNvSpPr txBox="1"/>
      </xdr:nvSpPr>
      <xdr:spPr>
        <a:xfrm>
          <a:off x="13131800" y="301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19</xdr:row>
      <xdr:rowOff>73478</xdr:rowOff>
    </xdr:from>
    <xdr:to>
      <xdr:col>24</xdr:col>
      <xdr:colOff>609600</xdr:colOff>
      <xdr:row>20</xdr:row>
      <xdr:rowOff>3628</xdr:rowOff>
    </xdr:to>
    <xdr:sp macro="" textlink="">
      <xdr:nvSpPr>
        <xdr:cNvPr id="467" name="円/楕円 466"/>
        <xdr:cNvSpPr/>
      </xdr:nvSpPr>
      <xdr:spPr>
        <a:xfrm>
          <a:off x="16967200" y="333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45555</xdr:rowOff>
    </xdr:from>
    <xdr:ext cx="762000" cy="259045"/>
    <xdr:sp macro="" textlink="">
      <xdr:nvSpPr>
        <xdr:cNvPr id="468" name="将来負担の状況該当値テキスト"/>
        <xdr:cNvSpPr txBox="1"/>
      </xdr:nvSpPr>
      <xdr:spPr>
        <a:xfrm>
          <a:off x="17106900" y="330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152521</xdr:rowOff>
    </xdr:from>
    <xdr:to>
      <xdr:col>23</xdr:col>
      <xdr:colOff>457200</xdr:colOff>
      <xdr:row>21</xdr:row>
      <xdr:rowOff>82671</xdr:rowOff>
    </xdr:to>
    <xdr:sp macro="" textlink="">
      <xdr:nvSpPr>
        <xdr:cNvPr id="469" name="円/楕円 468"/>
        <xdr:cNvSpPr/>
      </xdr:nvSpPr>
      <xdr:spPr>
        <a:xfrm>
          <a:off x="16129000" y="358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67448</xdr:rowOff>
    </xdr:from>
    <xdr:ext cx="736600" cy="259045"/>
    <xdr:sp macro="" textlink="">
      <xdr:nvSpPr>
        <xdr:cNvPr id="470" name="テキスト ボックス 469"/>
        <xdr:cNvSpPr txBox="1"/>
      </xdr:nvSpPr>
      <xdr:spPr>
        <a:xfrm>
          <a:off x="15798800" y="3667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114.8</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63802</xdr:rowOff>
    </xdr:from>
    <xdr:to>
      <xdr:col>22</xdr:col>
      <xdr:colOff>254000</xdr:colOff>
      <xdr:row>21</xdr:row>
      <xdr:rowOff>165402</xdr:rowOff>
    </xdr:to>
    <xdr:sp macro="" textlink="">
      <xdr:nvSpPr>
        <xdr:cNvPr id="471" name="円/楕円 470"/>
        <xdr:cNvSpPr/>
      </xdr:nvSpPr>
      <xdr:spPr>
        <a:xfrm>
          <a:off x="15240000" y="366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150179</xdr:rowOff>
    </xdr:from>
    <xdr:ext cx="762000" cy="259045"/>
    <xdr:sp macro="" textlink="">
      <xdr:nvSpPr>
        <xdr:cNvPr id="472" name="テキスト ボックス 471"/>
        <xdr:cNvSpPr txBox="1"/>
      </xdr:nvSpPr>
      <xdr:spPr>
        <a:xfrm>
          <a:off x="14909800" y="375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122.0</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169515</xdr:rowOff>
    </xdr:from>
    <xdr:to>
      <xdr:col>21</xdr:col>
      <xdr:colOff>50800</xdr:colOff>
      <xdr:row>22</xdr:row>
      <xdr:rowOff>99665</xdr:rowOff>
    </xdr:to>
    <xdr:sp macro="" textlink="">
      <xdr:nvSpPr>
        <xdr:cNvPr id="473" name="円/楕円 472"/>
        <xdr:cNvSpPr/>
      </xdr:nvSpPr>
      <xdr:spPr>
        <a:xfrm>
          <a:off x="14351000" y="37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84442</xdr:rowOff>
    </xdr:from>
    <xdr:ext cx="762000" cy="259045"/>
    <xdr:sp macro="" textlink="">
      <xdr:nvSpPr>
        <xdr:cNvPr id="474" name="テキスト ボックス 473"/>
        <xdr:cNvSpPr txBox="1"/>
      </xdr:nvSpPr>
      <xdr:spPr>
        <a:xfrm>
          <a:off x="14020800" y="3856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131.2</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157782</xdr:rowOff>
    </xdr:from>
    <xdr:to>
      <xdr:col>19</xdr:col>
      <xdr:colOff>533400</xdr:colOff>
      <xdr:row>23</xdr:row>
      <xdr:rowOff>87932</xdr:rowOff>
    </xdr:to>
    <xdr:sp macro="" textlink="">
      <xdr:nvSpPr>
        <xdr:cNvPr id="475" name="円/楕円 474"/>
        <xdr:cNvSpPr/>
      </xdr:nvSpPr>
      <xdr:spPr>
        <a:xfrm>
          <a:off x="13462000" y="392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72709</xdr:rowOff>
    </xdr:from>
    <xdr:ext cx="762000" cy="259045"/>
    <xdr:sp macro="" textlink="">
      <xdr:nvSpPr>
        <xdr:cNvPr id="476" name="テキスト ボックス 475"/>
        <xdr:cNvSpPr txBox="1"/>
      </xdr:nvSpPr>
      <xdr:spPr>
        <a:xfrm>
          <a:off x="13131800" y="401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北海道森町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16,592
16,369
368.79
9,693,671
9,597,947
95,662
6,780,335
11,944,644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93.0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類似団体平均と比較すると、人件費に係る経常収支比率は</a:t>
          </a:r>
          <a:r>
            <a:rPr lang="en-US" altLang="ja-JP" sz="1100" b="0" i="0" baseline="0">
              <a:solidFill>
                <a:schemeClr val="dk1"/>
              </a:solidFill>
              <a:effectLst/>
              <a:latin typeface="+mn-lt"/>
              <a:ea typeface="+mn-ea"/>
              <a:cs typeface="+mn-cs"/>
            </a:rPr>
            <a:t>6.3</a:t>
          </a:r>
          <a:r>
            <a:rPr lang="ja-JP" altLang="ja-JP" sz="1100" b="0" i="0" baseline="0">
              <a:solidFill>
                <a:schemeClr val="dk1"/>
              </a:solidFill>
              <a:effectLst/>
              <a:latin typeface="+mn-lt"/>
              <a:ea typeface="+mn-ea"/>
              <a:cs typeface="+mn-cs"/>
            </a:rPr>
            <a:t>ポイント上回っているが、その要因として平成</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日合併に伴う職員数の増加が挙げられる。また、清掃施設、水産施設、排水処理施設、消防署、保育所（</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箇所設置）の施設運営を直営で行っているために職員数が類似団体平均と比較して多いことも大きな要因であり、行政サービスの提供方法の差異によるものと言える。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年度までは職員給与独自抑制措置の導入により、ラスパイレス指数は類似団体で最低水準となった。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今後も定員管理の適正化を図りながら人件費の抑制に努める。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37193</xdr:rowOff>
    </xdr:from>
    <xdr:to>
      <xdr:col>7</xdr:col>
      <xdr:colOff>15875</xdr:colOff>
      <xdr:row>40</xdr:row>
      <xdr:rowOff>154215</xdr:rowOff>
    </xdr:to>
    <xdr:cxnSp macro="">
      <xdr:nvCxnSpPr>
        <xdr:cNvPr id="63" name="直線コネクタ 62"/>
        <xdr:cNvCxnSpPr/>
      </xdr:nvCxnSpPr>
      <xdr:spPr>
        <a:xfrm flipV="1">
          <a:off x="4826000" y="5695043"/>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126292</xdr:rowOff>
    </xdr:from>
    <xdr:ext cx="762000" cy="259045"/>
    <xdr:sp macro="" textlink="">
      <xdr:nvSpPr>
        <xdr:cNvPr id="64" name="人件費最小値テキスト"/>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40</xdr:row>
      <xdr:rowOff>154215</xdr:rowOff>
    </xdr:from>
    <xdr:to>
      <xdr:col>7</xdr:col>
      <xdr:colOff>104775</xdr:colOff>
      <xdr:row>40</xdr:row>
      <xdr:rowOff>154215</xdr:rowOff>
    </xdr:to>
    <xdr:cxnSp macro="">
      <xdr:nvCxnSpPr>
        <xdr:cNvPr id="65" name="直線コネクタ 64"/>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123570</xdr:rowOff>
    </xdr:from>
    <xdr:ext cx="762000" cy="259045"/>
    <xdr:sp macro="" textlink="">
      <xdr:nvSpPr>
        <xdr:cNvPr id="66" name="人件費最大値テキスト"/>
        <xdr:cNvSpPr txBox="1"/>
      </xdr:nvSpPr>
      <xdr:spPr>
        <a:xfrm>
          <a:off x="4914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37193</xdr:rowOff>
    </xdr:from>
    <xdr:to>
      <xdr:col>7</xdr:col>
      <xdr:colOff>104775</xdr:colOff>
      <xdr:row>33</xdr:row>
      <xdr:rowOff>37193</xdr:rowOff>
    </xdr:to>
    <xdr:cxnSp macro="">
      <xdr:nvCxnSpPr>
        <xdr:cNvPr id="67" name="直線コネクタ 66"/>
        <xdr:cNvCxnSpPr/>
      </xdr:nvCxnSpPr>
      <xdr:spPr>
        <a:xfrm>
          <a:off x="4737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154215</xdr:rowOff>
    </xdr:from>
    <xdr:to>
      <xdr:col>7</xdr:col>
      <xdr:colOff>15875</xdr:colOff>
      <xdr:row>41</xdr:row>
      <xdr:rowOff>102507</xdr:rowOff>
    </xdr:to>
    <xdr:cxnSp macro="">
      <xdr:nvCxnSpPr>
        <xdr:cNvPr id="68" name="直線コネクタ 67"/>
        <xdr:cNvCxnSpPr/>
      </xdr:nvCxnSpPr>
      <xdr:spPr>
        <a:xfrm flipV="1">
          <a:off x="3987800" y="7012215"/>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119941</xdr:rowOff>
    </xdr:from>
    <xdr:ext cx="762000" cy="259045"/>
    <xdr:sp macro="" textlink="">
      <xdr:nvSpPr>
        <xdr:cNvPr id="69" name="人件費平均値テキスト"/>
        <xdr:cNvSpPr txBox="1"/>
      </xdr:nvSpPr>
      <xdr:spPr>
        <a:xfrm>
          <a:off x="4914900" y="6120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103414</xdr:rowOff>
    </xdr:from>
    <xdr:to>
      <xdr:col>7</xdr:col>
      <xdr:colOff>66675</xdr:colOff>
      <xdr:row>37</xdr:row>
      <xdr:rowOff>33564</xdr:rowOff>
    </xdr:to>
    <xdr:sp macro="" textlink="">
      <xdr:nvSpPr>
        <xdr:cNvPr id="70" name="フローチャート : 判断 69"/>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41</xdr:row>
      <xdr:rowOff>102507</xdr:rowOff>
    </xdr:from>
    <xdr:to>
      <xdr:col>5</xdr:col>
      <xdr:colOff>549275</xdr:colOff>
      <xdr:row>41</xdr:row>
      <xdr:rowOff>135165</xdr:rowOff>
    </xdr:to>
    <xdr:cxnSp macro="">
      <xdr:nvCxnSpPr>
        <xdr:cNvPr id="71" name="直線コネクタ 70"/>
        <xdr:cNvCxnSpPr/>
      </xdr:nvCxnSpPr>
      <xdr:spPr>
        <a:xfrm flipV="1">
          <a:off x="3098800" y="7131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136072</xdr:rowOff>
    </xdr:from>
    <xdr:to>
      <xdr:col>5</xdr:col>
      <xdr:colOff>600075</xdr:colOff>
      <xdr:row>37</xdr:row>
      <xdr:rowOff>66222</xdr:rowOff>
    </xdr:to>
    <xdr:sp macro="" textlink="">
      <xdr:nvSpPr>
        <xdr:cNvPr id="72" name="フローチャート : 判断 71"/>
        <xdr:cNvSpPr/>
      </xdr:nvSpPr>
      <xdr:spPr>
        <a:xfrm>
          <a:off x="3937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76399</xdr:rowOff>
    </xdr:from>
    <xdr:ext cx="736600" cy="259045"/>
    <xdr:sp macro="" textlink="">
      <xdr:nvSpPr>
        <xdr:cNvPr id="73" name="テキスト ボックス 72"/>
        <xdr:cNvSpPr txBox="1"/>
      </xdr:nvSpPr>
      <xdr:spPr>
        <a:xfrm>
          <a:off x="3606800" y="607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41</xdr:row>
      <xdr:rowOff>4535</xdr:rowOff>
    </xdr:from>
    <xdr:to>
      <xdr:col>4</xdr:col>
      <xdr:colOff>346075</xdr:colOff>
      <xdr:row>41</xdr:row>
      <xdr:rowOff>135165</xdr:rowOff>
    </xdr:to>
    <xdr:cxnSp macro="">
      <xdr:nvCxnSpPr>
        <xdr:cNvPr id="74" name="直線コネクタ 73"/>
        <xdr:cNvCxnSpPr/>
      </xdr:nvCxnSpPr>
      <xdr:spPr>
        <a:xfrm>
          <a:off x="2209800" y="70339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114300</xdr:rowOff>
    </xdr:from>
    <xdr:to>
      <xdr:col>4</xdr:col>
      <xdr:colOff>396875</xdr:colOff>
      <xdr:row>37</xdr:row>
      <xdr:rowOff>44450</xdr:rowOff>
    </xdr:to>
    <xdr:sp macro="" textlink="">
      <xdr:nvSpPr>
        <xdr:cNvPr id="75" name="フローチャート : 判断 74"/>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54627</xdr:rowOff>
    </xdr:from>
    <xdr:ext cx="762000" cy="259045"/>
    <xdr:sp macro="" textlink="">
      <xdr:nvSpPr>
        <xdr:cNvPr id="76" name="テキスト ボックス 75"/>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140607</xdr:rowOff>
    </xdr:from>
    <xdr:to>
      <xdr:col>3</xdr:col>
      <xdr:colOff>142875</xdr:colOff>
      <xdr:row>41</xdr:row>
      <xdr:rowOff>4535</xdr:rowOff>
    </xdr:to>
    <xdr:cxnSp macro="">
      <xdr:nvCxnSpPr>
        <xdr:cNvPr id="77" name="直線コネクタ 76"/>
        <xdr:cNvCxnSpPr/>
      </xdr:nvCxnSpPr>
      <xdr:spPr>
        <a:xfrm>
          <a:off x="1320800" y="6827157"/>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40822</xdr:rowOff>
    </xdr:from>
    <xdr:to>
      <xdr:col>3</xdr:col>
      <xdr:colOff>193675</xdr:colOff>
      <xdr:row>37</xdr:row>
      <xdr:rowOff>142422</xdr:rowOff>
    </xdr:to>
    <xdr:sp macro="" textlink="">
      <xdr:nvSpPr>
        <xdr:cNvPr id="78" name="フローチャート : 判断 77"/>
        <xdr:cNvSpPr/>
      </xdr:nvSpPr>
      <xdr:spPr>
        <a:xfrm>
          <a:off x="2159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152599</xdr:rowOff>
    </xdr:from>
    <xdr:ext cx="762000" cy="259045"/>
    <xdr:sp macro="" textlink="">
      <xdr:nvSpPr>
        <xdr:cNvPr id="79" name="テキスト ボックス 78"/>
        <xdr:cNvSpPr txBox="1"/>
      </xdr:nvSpPr>
      <xdr:spPr>
        <a:xfrm>
          <a:off x="1828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80" name="フローチャート : 判断 79"/>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35577</xdr:rowOff>
    </xdr:from>
    <xdr:ext cx="762000" cy="259045"/>
    <xdr:sp macro="" textlink="">
      <xdr:nvSpPr>
        <xdr:cNvPr id="81" name="テキスト ボックス 80"/>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40</xdr:row>
      <xdr:rowOff>103415</xdr:rowOff>
    </xdr:from>
    <xdr:to>
      <xdr:col>7</xdr:col>
      <xdr:colOff>66675</xdr:colOff>
      <xdr:row>41</xdr:row>
      <xdr:rowOff>33565</xdr:rowOff>
    </xdr:to>
    <xdr:sp macro="" textlink="">
      <xdr:nvSpPr>
        <xdr:cNvPr id="87" name="円/楕円 86"/>
        <xdr:cNvSpPr/>
      </xdr:nvSpPr>
      <xdr:spPr>
        <a:xfrm>
          <a:off x="4775200" y="69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11992</xdr:rowOff>
    </xdr:from>
    <xdr:ext cx="762000" cy="259045"/>
    <xdr:sp macro="" textlink="">
      <xdr:nvSpPr>
        <xdr:cNvPr id="88" name="人件費該当値テキスト"/>
        <xdr:cNvSpPr txBox="1"/>
      </xdr:nvSpPr>
      <xdr:spPr>
        <a:xfrm>
          <a:off x="4914900" y="686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5</xdr:col>
      <xdr:colOff>498475</xdr:colOff>
      <xdr:row>41</xdr:row>
      <xdr:rowOff>51707</xdr:rowOff>
    </xdr:from>
    <xdr:to>
      <xdr:col>5</xdr:col>
      <xdr:colOff>600075</xdr:colOff>
      <xdr:row>41</xdr:row>
      <xdr:rowOff>153307</xdr:rowOff>
    </xdr:to>
    <xdr:sp macro="" textlink="">
      <xdr:nvSpPr>
        <xdr:cNvPr id="89" name="円/楕円 88"/>
        <xdr:cNvSpPr/>
      </xdr:nvSpPr>
      <xdr:spPr>
        <a:xfrm>
          <a:off x="3937000" y="708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41</xdr:row>
      <xdr:rowOff>138084</xdr:rowOff>
    </xdr:from>
    <xdr:ext cx="736600" cy="259045"/>
    <xdr:sp macro="" textlink="">
      <xdr:nvSpPr>
        <xdr:cNvPr id="90" name="テキスト ボックス 89"/>
        <xdr:cNvSpPr txBox="1"/>
      </xdr:nvSpPr>
      <xdr:spPr>
        <a:xfrm>
          <a:off x="3606800" y="7167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4</xdr:col>
      <xdr:colOff>295275</xdr:colOff>
      <xdr:row>41</xdr:row>
      <xdr:rowOff>84365</xdr:rowOff>
    </xdr:from>
    <xdr:to>
      <xdr:col>4</xdr:col>
      <xdr:colOff>396875</xdr:colOff>
      <xdr:row>42</xdr:row>
      <xdr:rowOff>14515</xdr:rowOff>
    </xdr:to>
    <xdr:sp macro="" textlink="">
      <xdr:nvSpPr>
        <xdr:cNvPr id="91" name="円/楕円 90"/>
        <xdr:cNvSpPr/>
      </xdr:nvSpPr>
      <xdr:spPr>
        <a:xfrm>
          <a:off x="3048000" y="711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170742</xdr:rowOff>
    </xdr:from>
    <xdr:ext cx="762000" cy="259045"/>
    <xdr:sp macro="" textlink="">
      <xdr:nvSpPr>
        <xdr:cNvPr id="92" name="テキスト ボックス 91"/>
        <xdr:cNvSpPr txBox="1"/>
      </xdr:nvSpPr>
      <xdr:spPr>
        <a:xfrm>
          <a:off x="2717800" y="720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125185</xdr:rowOff>
    </xdr:from>
    <xdr:to>
      <xdr:col>3</xdr:col>
      <xdr:colOff>193675</xdr:colOff>
      <xdr:row>41</xdr:row>
      <xdr:rowOff>55335</xdr:rowOff>
    </xdr:to>
    <xdr:sp macro="" textlink="">
      <xdr:nvSpPr>
        <xdr:cNvPr id="93" name="円/楕円 92"/>
        <xdr:cNvSpPr/>
      </xdr:nvSpPr>
      <xdr:spPr>
        <a:xfrm>
          <a:off x="2159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40112</xdr:rowOff>
    </xdr:from>
    <xdr:ext cx="762000" cy="259045"/>
    <xdr:sp macro="" textlink="">
      <xdr:nvSpPr>
        <xdr:cNvPr id="94" name="テキスト ボックス 93"/>
        <xdr:cNvSpPr txBox="1"/>
      </xdr:nvSpPr>
      <xdr:spPr>
        <a:xfrm>
          <a:off x="1828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89807</xdr:rowOff>
    </xdr:from>
    <xdr:to>
      <xdr:col>1</xdr:col>
      <xdr:colOff>676275</xdr:colOff>
      <xdr:row>40</xdr:row>
      <xdr:rowOff>19957</xdr:rowOff>
    </xdr:to>
    <xdr:sp macro="" textlink="">
      <xdr:nvSpPr>
        <xdr:cNvPr id="95" name="円/楕円 94"/>
        <xdr:cNvSpPr/>
      </xdr:nvSpPr>
      <xdr:spPr>
        <a:xfrm>
          <a:off x="12700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4734</xdr:rowOff>
    </xdr:from>
    <xdr:ext cx="762000" cy="259045"/>
    <xdr:sp macro="" textlink="">
      <xdr:nvSpPr>
        <xdr:cNvPr id="96" name="テキスト ボックス 95"/>
        <xdr:cNvSpPr txBox="1"/>
      </xdr:nvSpPr>
      <xdr:spPr>
        <a:xfrm>
          <a:off x="93980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類似団体平均と比較すると、物件費に係る経常収支比率は</a:t>
          </a:r>
          <a:r>
            <a:rPr lang="en-US" altLang="ja-JP" sz="1100" b="0" i="0" baseline="0">
              <a:solidFill>
                <a:schemeClr val="dk1"/>
              </a:solidFill>
              <a:effectLst/>
              <a:latin typeface="+mn-lt"/>
              <a:ea typeface="+mn-ea"/>
              <a:cs typeface="+mn-cs"/>
            </a:rPr>
            <a:t>1.4</a:t>
          </a:r>
          <a:r>
            <a:rPr lang="ja-JP" altLang="ja-JP" sz="1100" b="0" i="0" baseline="0">
              <a:solidFill>
                <a:schemeClr val="dk1"/>
              </a:solidFill>
              <a:effectLst/>
              <a:latin typeface="+mn-lt"/>
              <a:ea typeface="+mn-ea"/>
              <a:cs typeface="+mn-cs"/>
            </a:rPr>
            <a:t>ポイント上回っている。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人件費と同様に、清掃施設、水産施設、排水処理施設、消防署、保育所（６箇所設置）などの施設運営を直営で行っているためであり、行政サービスの提供方法の差異によるものである。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今後も事務事業の精査を徹底し、経費縮減に努める必要がある。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29029</xdr:rowOff>
    </xdr:from>
    <xdr:to>
      <xdr:col>24</xdr:col>
      <xdr:colOff>31750</xdr:colOff>
      <xdr:row>21</xdr:row>
      <xdr:rowOff>53522</xdr:rowOff>
    </xdr:to>
    <xdr:cxnSp macro="">
      <xdr:nvCxnSpPr>
        <xdr:cNvPr id="126" name="直線コネクタ 125"/>
        <xdr:cNvCxnSpPr/>
      </xdr:nvCxnSpPr>
      <xdr:spPr>
        <a:xfrm flipV="1">
          <a:off x="16510000" y="2086429"/>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25599</xdr:rowOff>
    </xdr:from>
    <xdr:ext cx="762000" cy="259045"/>
    <xdr:sp macro="" textlink="">
      <xdr:nvSpPr>
        <xdr:cNvPr id="127" name="物件費最小値テキスト"/>
        <xdr:cNvSpPr txBox="1"/>
      </xdr:nvSpPr>
      <xdr:spPr>
        <a:xfrm>
          <a:off x="16598900" y="362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628650</xdr:colOff>
      <xdr:row>21</xdr:row>
      <xdr:rowOff>53522</xdr:rowOff>
    </xdr:from>
    <xdr:to>
      <xdr:col>24</xdr:col>
      <xdr:colOff>120650</xdr:colOff>
      <xdr:row>21</xdr:row>
      <xdr:rowOff>53522</xdr:rowOff>
    </xdr:to>
    <xdr:cxnSp macro="">
      <xdr:nvCxnSpPr>
        <xdr:cNvPr id="128" name="直線コネクタ 127"/>
        <xdr:cNvCxnSpPr/>
      </xdr:nvCxnSpPr>
      <xdr:spPr>
        <a:xfrm>
          <a:off x="16421100" y="365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115406</xdr:rowOff>
    </xdr:from>
    <xdr:ext cx="762000" cy="259045"/>
    <xdr:sp macro="" textlink="">
      <xdr:nvSpPr>
        <xdr:cNvPr id="129" name="物件費最大値テキスト"/>
        <xdr:cNvSpPr txBox="1"/>
      </xdr:nvSpPr>
      <xdr:spPr>
        <a:xfrm>
          <a:off x="16598900" y="18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29029</xdr:rowOff>
    </xdr:from>
    <xdr:to>
      <xdr:col>24</xdr:col>
      <xdr:colOff>120650</xdr:colOff>
      <xdr:row>12</xdr:row>
      <xdr:rowOff>29029</xdr:rowOff>
    </xdr:to>
    <xdr:cxnSp macro="">
      <xdr:nvCxnSpPr>
        <xdr:cNvPr id="130" name="直線コネクタ 129"/>
        <xdr:cNvCxnSpPr/>
      </xdr:nvCxnSpPr>
      <xdr:spPr>
        <a:xfrm>
          <a:off x="16421100" y="208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143329</xdr:rowOff>
    </xdr:from>
    <xdr:to>
      <xdr:col>24</xdr:col>
      <xdr:colOff>31750</xdr:colOff>
      <xdr:row>17</xdr:row>
      <xdr:rowOff>4536</xdr:rowOff>
    </xdr:to>
    <xdr:cxnSp macro="">
      <xdr:nvCxnSpPr>
        <xdr:cNvPr id="131" name="直線コネクタ 130"/>
        <xdr:cNvCxnSpPr/>
      </xdr:nvCxnSpPr>
      <xdr:spPr>
        <a:xfrm flipV="1">
          <a:off x="15671800" y="28865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51906</xdr:rowOff>
    </xdr:from>
    <xdr:ext cx="762000" cy="259045"/>
    <xdr:sp macro="" textlink="">
      <xdr:nvSpPr>
        <xdr:cNvPr id="132" name="物件費平均値テキスト"/>
        <xdr:cNvSpPr txBox="1"/>
      </xdr:nvSpPr>
      <xdr:spPr>
        <a:xfrm>
          <a:off x="16598900" y="2452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35379</xdr:rowOff>
    </xdr:from>
    <xdr:to>
      <xdr:col>24</xdr:col>
      <xdr:colOff>82550</xdr:colOff>
      <xdr:row>15</xdr:row>
      <xdr:rowOff>136979</xdr:rowOff>
    </xdr:to>
    <xdr:sp macro="" textlink="">
      <xdr:nvSpPr>
        <xdr:cNvPr id="133" name="フローチャート : 判断 132"/>
        <xdr:cNvSpPr/>
      </xdr:nvSpPr>
      <xdr:spPr>
        <a:xfrm>
          <a:off x="164592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61686</xdr:rowOff>
    </xdr:from>
    <xdr:to>
      <xdr:col>22</xdr:col>
      <xdr:colOff>565150</xdr:colOff>
      <xdr:row>17</xdr:row>
      <xdr:rowOff>4536</xdr:rowOff>
    </xdr:to>
    <xdr:cxnSp macro="">
      <xdr:nvCxnSpPr>
        <xdr:cNvPr id="134" name="直線コネクタ 133"/>
        <xdr:cNvCxnSpPr/>
      </xdr:nvCxnSpPr>
      <xdr:spPr>
        <a:xfrm>
          <a:off x="14782800" y="280488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35379</xdr:rowOff>
    </xdr:from>
    <xdr:to>
      <xdr:col>22</xdr:col>
      <xdr:colOff>615950</xdr:colOff>
      <xdr:row>15</xdr:row>
      <xdr:rowOff>136979</xdr:rowOff>
    </xdr:to>
    <xdr:sp macro="" textlink="">
      <xdr:nvSpPr>
        <xdr:cNvPr id="135" name="フローチャート : 判断 134"/>
        <xdr:cNvSpPr/>
      </xdr:nvSpPr>
      <xdr:spPr>
        <a:xfrm>
          <a:off x="15621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147156</xdr:rowOff>
    </xdr:from>
    <xdr:ext cx="736600" cy="259045"/>
    <xdr:sp macro="" textlink="">
      <xdr:nvSpPr>
        <xdr:cNvPr id="136" name="テキスト ボックス 135"/>
        <xdr:cNvSpPr txBox="1"/>
      </xdr:nvSpPr>
      <xdr:spPr>
        <a:xfrm>
          <a:off x="15290800" y="237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45357</xdr:rowOff>
    </xdr:from>
    <xdr:to>
      <xdr:col>21</xdr:col>
      <xdr:colOff>361950</xdr:colOff>
      <xdr:row>16</xdr:row>
      <xdr:rowOff>61686</xdr:rowOff>
    </xdr:to>
    <xdr:cxnSp macro="">
      <xdr:nvCxnSpPr>
        <xdr:cNvPr id="137" name="直線コネクタ 136"/>
        <xdr:cNvCxnSpPr/>
      </xdr:nvCxnSpPr>
      <xdr:spPr>
        <a:xfrm>
          <a:off x="13893800" y="27885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92529</xdr:rowOff>
    </xdr:from>
    <xdr:to>
      <xdr:col>21</xdr:col>
      <xdr:colOff>412750</xdr:colOff>
      <xdr:row>15</xdr:row>
      <xdr:rowOff>22679</xdr:rowOff>
    </xdr:to>
    <xdr:sp macro="" textlink="">
      <xdr:nvSpPr>
        <xdr:cNvPr id="138" name="フローチャート : 判断 137"/>
        <xdr:cNvSpPr/>
      </xdr:nvSpPr>
      <xdr:spPr>
        <a:xfrm>
          <a:off x="14732000" y="24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32856</xdr:rowOff>
    </xdr:from>
    <xdr:ext cx="762000" cy="259045"/>
    <xdr:sp macro="" textlink="">
      <xdr:nvSpPr>
        <xdr:cNvPr id="139" name="テキスト ボックス 138"/>
        <xdr:cNvSpPr txBox="1"/>
      </xdr:nvSpPr>
      <xdr:spPr>
        <a:xfrm>
          <a:off x="14401800" y="22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110671</xdr:rowOff>
    </xdr:from>
    <xdr:to>
      <xdr:col>20</xdr:col>
      <xdr:colOff>158750</xdr:colOff>
      <xdr:row>16</xdr:row>
      <xdr:rowOff>45357</xdr:rowOff>
    </xdr:to>
    <xdr:cxnSp macro="">
      <xdr:nvCxnSpPr>
        <xdr:cNvPr id="140" name="直線コネクタ 139"/>
        <xdr:cNvCxnSpPr/>
      </xdr:nvCxnSpPr>
      <xdr:spPr>
        <a:xfrm>
          <a:off x="13004800" y="2510971"/>
          <a:ext cx="8890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13</xdr:row>
      <xdr:rowOff>166007</xdr:rowOff>
    </xdr:from>
    <xdr:to>
      <xdr:col>20</xdr:col>
      <xdr:colOff>209550</xdr:colOff>
      <xdr:row>14</xdr:row>
      <xdr:rowOff>96157</xdr:rowOff>
    </xdr:to>
    <xdr:sp macro="" textlink="">
      <xdr:nvSpPr>
        <xdr:cNvPr id="141" name="フローチャート : 判断 140"/>
        <xdr:cNvSpPr/>
      </xdr:nvSpPr>
      <xdr:spPr>
        <a:xfrm>
          <a:off x="13843000" y="239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106334</xdr:rowOff>
    </xdr:from>
    <xdr:ext cx="762000" cy="259045"/>
    <xdr:sp macro="" textlink="">
      <xdr:nvSpPr>
        <xdr:cNvPr id="142" name="テキスト ボックス 141"/>
        <xdr:cNvSpPr txBox="1"/>
      </xdr:nvSpPr>
      <xdr:spPr>
        <a:xfrm>
          <a:off x="13512800" y="216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133350</xdr:rowOff>
    </xdr:from>
    <xdr:to>
      <xdr:col>19</xdr:col>
      <xdr:colOff>6350</xdr:colOff>
      <xdr:row>14</xdr:row>
      <xdr:rowOff>63500</xdr:rowOff>
    </xdr:to>
    <xdr:sp macro="" textlink="">
      <xdr:nvSpPr>
        <xdr:cNvPr id="143" name="フローチャート : 判断 142"/>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73677</xdr:rowOff>
    </xdr:from>
    <xdr:ext cx="762000" cy="259045"/>
    <xdr:sp macro="" textlink="">
      <xdr:nvSpPr>
        <xdr:cNvPr id="144" name="テキスト ボックス 143"/>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92529</xdr:rowOff>
    </xdr:from>
    <xdr:to>
      <xdr:col>24</xdr:col>
      <xdr:colOff>82550</xdr:colOff>
      <xdr:row>17</xdr:row>
      <xdr:rowOff>22679</xdr:rowOff>
    </xdr:to>
    <xdr:sp macro="" textlink="">
      <xdr:nvSpPr>
        <xdr:cNvPr id="150" name="円/楕円 149"/>
        <xdr:cNvSpPr/>
      </xdr:nvSpPr>
      <xdr:spPr>
        <a:xfrm>
          <a:off x="164592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64606</xdr:rowOff>
    </xdr:from>
    <xdr:ext cx="762000" cy="259045"/>
    <xdr:sp macro="" textlink="">
      <xdr:nvSpPr>
        <xdr:cNvPr id="151" name="物件費該当値テキスト"/>
        <xdr:cNvSpPr txBox="1"/>
      </xdr:nvSpPr>
      <xdr:spPr>
        <a:xfrm>
          <a:off x="16598900" y="28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125186</xdr:rowOff>
    </xdr:from>
    <xdr:to>
      <xdr:col>22</xdr:col>
      <xdr:colOff>615950</xdr:colOff>
      <xdr:row>17</xdr:row>
      <xdr:rowOff>55336</xdr:rowOff>
    </xdr:to>
    <xdr:sp macro="" textlink="">
      <xdr:nvSpPr>
        <xdr:cNvPr id="152" name="円/楕円 151"/>
        <xdr:cNvSpPr/>
      </xdr:nvSpPr>
      <xdr:spPr>
        <a:xfrm>
          <a:off x="15621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40113</xdr:rowOff>
    </xdr:from>
    <xdr:ext cx="736600" cy="259045"/>
    <xdr:sp macro="" textlink="">
      <xdr:nvSpPr>
        <xdr:cNvPr id="153" name="テキスト ボックス 152"/>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10886</xdr:rowOff>
    </xdr:from>
    <xdr:to>
      <xdr:col>21</xdr:col>
      <xdr:colOff>412750</xdr:colOff>
      <xdr:row>16</xdr:row>
      <xdr:rowOff>112486</xdr:rowOff>
    </xdr:to>
    <xdr:sp macro="" textlink="">
      <xdr:nvSpPr>
        <xdr:cNvPr id="154" name="円/楕円 153"/>
        <xdr:cNvSpPr/>
      </xdr:nvSpPr>
      <xdr:spPr>
        <a:xfrm>
          <a:off x="14732000" y="275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97263</xdr:rowOff>
    </xdr:from>
    <xdr:ext cx="762000" cy="259045"/>
    <xdr:sp macro="" textlink="">
      <xdr:nvSpPr>
        <xdr:cNvPr id="155" name="テキスト ボックス 154"/>
        <xdr:cNvSpPr txBox="1"/>
      </xdr:nvSpPr>
      <xdr:spPr>
        <a:xfrm>
          <a:off x="14401800" y="284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166007</xdr:rowOff>
    </xdr:from>
    <xdr:to>
      <xdr:col>20</xdr:col>
      <xdr:colOff>209550</xdr:colOff>
      <xdr:row>16</xdr:row>
      <xdr:rowOff>96157</xdr:rowOff>
    </xdr:to>
    <xdr:sp macro="" textlink="">
      <xdr:nvSpPr>
        <xdr:cNvPr id="156" name="円/楕円 155"/>
        <xdr:cNvSpPr/>
      </xdr:nvSpPr>
      <xdr:spPr>
        <a:xfrm>
          <a:off x="13843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80934</xdr:rowOff>
    </xdr:from>
    <xdr:ext cx="762000" cy="259045"/>
    <xdr:sp macro="" textlink="">
      <xdr:nvSpPr>
        <xdr:cNvPr id="157" name="テキスト ボックス 156"/>
        <xdr:cNvSpPr txBox="1"/>
      </xdr:nvSpPr>
      <xdr:spPr>
        <a:xfrm>
          <a:off x="13512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59871</xdr:rowOff>
    </xdr:from>
    <xdr:to>
      <xdr:col>19</xdr:col>
      <xdr:colOff>6350</xdr:colOff>
      <xdr:row>14</xdr:row>
      <xdr:rowOff>161471</xdr:rowOff>
    </xdr:to>
    <xdr:sp macro="" textlink="">
      <xdr:nvSpPr>
        <xdr:cNvPr id="158" name="円/楕円 157"/>
        <xdr:cNvSpPr/>
      </xdr:nvSpPr>
      <xdr:spPr>
        <a:xfrm>
          <a:off x="12954000" y="246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146248</xdr:rowOff>
    </xdr:from>
    <xdr:ext cx="762000" cy="259045"/>
    <xdr:sp macro="" textlink="">
      <xdr:nvSpPr>
        <xdr:cNvPr id="159" name="テキスト ボックス 158"/>
        <xdr:cNvSpPr txBox="1"/>
      </xdr:nvSpPr>
      <xdr:spPr>
        <a:xfrm>
          <a:off x="12623800" y="254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類似団体平均と比較すると、扶助費に係る経常収支比率は</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ポイント上回っている。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ただし、障害者介護・自立支援関係経費は増加傾向にある。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146050</xdr:rowOff>
    </xdr:from>
    <xdr:to>
      <xdr:col>7</xdr:col>
      <xdr:colOff>15875</xdr:colOff>
      <xdr:row>62</xdr:row>
      <xdr:rowOff>69850</xdr:rowOff>
    </xdr:to>
    <xdr:cxnSp macro="">
      <xdr:nvCxnSpPr>
        <xdr:cNvPr id="187" name="直線コネクタ 186"/>
        <xdr:cNvCxnSpPr/>
      </xdr:nvCxnSpPr>
      <xdr:spPr>
        <a:xfrm flipV="1">
          <a:off x="4826000" y="92329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41927</xdr:rowOff>
    </xdr:from>
    <xdr:ext cx="762000" cy="259045"/>
    <xdr:sp macro="" textlink="">
      <xdr:nvSpPr>
        <xdr:cNvPr id="188"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6</xdr:col>
      <xdr:colOff>612775</xdr:colOff>
      <xdr:row>62</xdr:row>
      <xdr:rowOff>69850</xdr:rowOff>
    </xdr:from>
    <xdr:to>
      <xdr:col>7</xdr:col>
      <xdr:colOff>104775</xdr:colOff>
      <xdr:row>62</xdr:row>
      <xdr:rowOff>69850</xdr:rowOff>
    </xdr:to>
    <xdr:cxnSp macro="">
      <xdr:nvCxnSpPr>
        <xdr:cNvPr id="189" name="直線コネクタ 188"/>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60977</xdr:rowOff>
    </xdr:from>
    <xdr:ext cx="762000" cy="259045"/>
    <xdr:sp macro="" textlink="">
      <xdr:nvSpPr>
        <xdr:cNvPr id="190" name="扶助費最大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53</xdr:row>
      <xdr:rowOff>146050</xdr:rowOff>
    </xdr:from>
    <xdr:to>
      <xdr:col>7</xdr:col>
      <xdr:colOff>104775</xdr:colOff>
      <xdr:row>53</xdr:row>
      <xdr:rowOff>146050</xdr:rowOff>
    </xdr:to>
    <xdr:cxnSp macro="">
      <xdr:nvCxnSpPr>
        <xdr:cNvPr id="191" name="直線コネクタ 190"/>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107950</xdr:rowOff>
    </xdr:from>
    <xdr:to>
      <xdr:col>7</xdr:col>
      <xdr:colOff>15875</xdr:colOff>
      <xdr:row>57</xdr:row>
      <xdr:rowOff>107950</xdr:rowOff>
    </xdr:to>
    <xdr:cxnSp macro="">
      <xdr:nvCxnSpPr>
        <xdr:cNvPr id="192" name="直線コネクタ 191"/>
        <xdr:cNvCxnSpPr/>
      </xdr:nvCxnSpPr>
      <xdr:spPr>
        <a:xfrm>
          <a:off x="3987800" y="97091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130827</xdr:rowOff>
    </xdr:from>
    <xdr:ext cx="762000" cy="259045"/>
    <xdr:sp macro="" textlink="">
      <xdr:nvSpPr>
        <xdr:cNvPr id="193"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194" name="フローチャート : 判断 193"/>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50800</xdr:rowOff>
    </xdr:from>
    <xdr:to>
      <xdr:col>5</xdr:col>
      <xdr:colOff>549275</xdr:colOff>
      <xdr:row>56</xdr:row>
      <xdr:rowOff>107950</xdr:rowOff>
    </xdr:to>
    <xdr:cxnSp macro="">
      <xdr:nvCxnSpPr>
        <xdr:cNvPr id="195" name="直線コネクタ 194"/>
        <xdr:cNvCxnSpPr/>
      </xdr:nvCxnSpPr>
      <xdr:spPr>
        <a:xfrm>
          <a:off x="3098800" y="9652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95250</xdr:rowOff>
    </xdr:from>
    <xdr:to>
      <xdr:col>5</xdr:col>
      <xdr:colOff>600075</xdr:colOff>
      <xdr:row>57</xdr:row>
      <xdr:rowOff>25400</xdr:rowOff>
    </xdr:to>
    <xdr:sp macro="" textlink="">
      <xdr:nvSpPr>
        <xdr:cNvPr id="196" name="フローチャート : 判断 195"/>
        <xdr:cNvSpPr/>
      </xdr:nvSpPr>
      <xdr:spPr>
        <a:xfrm>
          <a:off x="3937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10177</xdr:rowOff>
    </xdr:from>
    <xdr:ext cx="736600" cy="259045"/>
    <xdr:sp macro="" textlink="">
      <xdr:nvSpPr>
        <xdr:cNvPr id="197" name="テキスト ボックス 196"/>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165100</xdr:rowOff>
    </xdr:from>
    <xdr:to>
      <xdr:col>4</xdr:col>
      <xdr:colOff>346075</xdr:colOff>
      <xdr:row>56</xdr:row>
      <xdr:rowOff>50800</xdr:rowOff>
    </xdr:to>
    <xdr:cxnSp macro="">
      <xdr:nvCxnSpPr>
        <xdr:cNvPr id="198" name="直線コネクタ 197"/>
        <xdr:cNvCxnSpPr/>
      </xdr:nvCxnSpPr>
      <xdr:spPr>
        <a:xfrm>
          <a:off x="2209800" y="9594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57150</xdr:rowOff>
    </xdr:from>
    <xdr:to>
      <xdr:col>4</xdr:col>
      <xdr:colOff>396875</xdr:colOff>
      <xdr:row>56</xdr:row>
      <xdr:rowOff>158750</xdr:rowOff>
    </xdr:to>
    <xdr:sp macro="" textlink="">
      <xdr:nvSpPr>
        <xdr:cNvPr id="199" name="フローチャート : 判断 198"/>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143527</xdr:rowOff>
    </xdr:from>
    <xdr:ext cx="762000" cy="259045"/>
    <xdr:sp macro="" textlink="">
      <xdr:nvSpPr>
        <xdr:cNvPr id="200" name="テキスト ボックス 199"/>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88900</xdr:rowOff>
    </xdr:from>
    <xdr:to>
      <xdr:col>3</xdr:col>
      <xdr:colOff>142875</xdr:colOff>
      <xdr:row>55</xdr:row>
      <xdr:rowOff>165100</xdr:rowOff>
    </xdr:to>
    <xdr:cxnSp macro="">
      <xdr:nvCxnSpPr>
        <xdr:cNvPr id="201" name="直線コネクタ 200"/>
        <xdr:cNvCxnSpPr/>
      </xdr:nvCxnSpPr>
      <xdr:spPr>
        <a:xfrm>
          <a:off x="1320800" y="9518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0</xdr:rowOff>
    </xdr:from>
    <xdr:to>
      <xdr:col>3</xdr:col>
      <xdr:colOff>193675</xdr:colOff>
      <xdr:row>56</xdr:row>
      <xdr:rowOff>101600</xdr:rowOff>
    </xdr:to>
    <xdr:sp macro="" textlink="">
      <xdr:nvSpPr>
        <xdr:cNvPr id="202" name="フローチャート : 判断 201"/>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86377</xdr:rowOff>
    </xdr:from>
    <xdr:ext cx="762000" cy="259045"/>
    <xdr:sp macro="" textlink="">
      <xdr:nvSpPr>
        <xdr:cNvPr id="203" name="テキスト ボックス 202"/>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204" name="フローチャート : 判断 203"/>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29227</xdr:rowOff>
    </xdr:from>
    <xdr:ext cx="762000" cy="259045"/>
    <xdr:sp macro="" textlink="">
      <xdr:nvSpPr>
        <xdr:cNvPr id="205" name="テキスト ボックス 204"/>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57150</xdr:rowOff>
    </xdr:from>
    <xdr:to>
      <xdr:col>7</xdr:col>
      <xdr:colOff>66675</xdr:colOff>
      <xdr:row>57</xdr:row>
      <xdr:rowOff>158750</xdr:rowOff>
    </xdr:to>
    <xdr:sp macro="" textlink="">
      <xdr:nvSpPr>
        <xdr:cNvPr id="211" name="円/楕円 210"/>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29227</xdr:rowOff>
    </xdr:from>
    <xdr:ext cx="762000" cy="259045"/>
    <xdr:sp macro="" textlink="">
      <xdr:nvSpPr>
        <xdr:cNvPr id="212" name="扶助費該当値テキスト"/>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57150</xdr:rowOff>
    </xdr:from>
    <xdr:to>
      <xdr:col>5</xdr:col>
      <xdr:colOff>600075</xdr:colOff>
      <xdr:row>56</xdr:row>
      <xdr:rowOff>158750</xdr:rowOff>
    </xdr:to>
    <xdr:sp macro="" textlink="">
      <xdr:nvSpPr>
        <xdr:cNvPr id="213" name="円/楕円 212"/>
        <xdr:cNvSpPr/>
      </xdr:nvSpPr>
      <xdr:spPr>
        <a:xfrm>
          <a:off x="3937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168927</xdr:rowOff>
    </xdr:from>
    <xdr:ext cx="736600" cy="259045"/>
    <xdr:sp macro="" textlink="">
      <xdr:nvSpPr>
        <xdr:cNvPr id="214" name="テキスト ボックス 213"/>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0</xdr:rowOff>
    </xdr:from>
    <xdr:to>
      <xdr:col>4</xdr:col>
      <xdr:colOff>396875</xdr:colOff>
      <xdr:row>56</xdr:row>
      <xdr:rowOff>101600</xdr:rowOff>
    </xdr:to>
    <xdr:sp macro="" textlink="">
      <xdr:nvSpPr>
        <xdr:cNvPr id="215" name="円/楕円 214"/>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111777</xdr:rowOff>
    </xdr:from>
    <xdr:ext cx="762000" cy="259045"/>
    <xdr:sp macro="" textlink="">
      <xdr:nvSpPr>
        <xdr:cNvPr id="216" name="テキスト ボックス 215"/>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114300</xdr:rowOff>
    </xdr:from>
    <xdr:to>
      <xdr:col>3</xdr:col>
      <xdr:colOff>193675</xdr:colOff>
      <xdr:row>56</xdr:row>
      <xdr:rowOff>44450</xdr:rowOff>
    </xdr:to>
    <xdr:sp macro="" textlink="">
      <xdr:nvSpPr>
        <xdr:cNvPr id="217" name="円/楕円 216"/>
        <xdr:cNvSpPr/>
      </xdr:nvSpPr>
      <xdr:spPr>
        <a:xfrm>
          <a:off x="2159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54627</xdr:rowOff>
    </xdr:from>
    <xdr:ext cx="762000" cy="259045"/>
    <xdr:sp macro="" textlink="">
      <xdr:nvSpPr>
        <xdr:cNvPr id="218" name="テキスト ボックス 217"/>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19" name="円/楕円 218"/>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149877</xdr:rowOff>
    </xdr:from>
    <xdr:ext cx="762000" cy="259045"/>
    <xdr:sp macro="" textlink="">
      <xdr:nvSpPr>
        <xdr:cNvPr id="220" name="テキスト ボックス 219"/>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類似団体平均と比較すると、その他に係る経常収支比率は</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ポイント下回っている。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ただし、平成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年度と比較し</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ポイント増加している。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これは平成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までの職員給与独自抑制措置が終了したことにより、国民健康保険事業会計、後期高齢者医療事業会計、介護保険事業会計、介護サービス事業会計等への事務費繰出金（人件費分）が増加したことによるもので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94343</xdr:rowOff>
    </xdr:from>
    <xdr:to>
      <xdr:col>24</xdr:col>
      <xdr:colOff>31750</xdr:colOff>
      <xdr:row>62</xdr:row>
      <xdr:rowOff>12700</xdr:rowOff>
    </xdr:to>
    <xdr:cxnSp macro="">
      <xdr:nvCxnSpPr>
        <xdr:cNvPr id="250" name="直線コネクタ 249"/>
        <xdr:cNvCxnSpPr/>
      </xdr:nvCxnSpPr>
      <xdr:spPr>
        <a:xfrm flipV="1">
          <a:off x="16510000" y="9009743"/>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51"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52" name="直線コネクタ 251"/>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9270</xdr:rowOff>
    </xdr:from>
    <xdr:ext cx="762000" cy="259045"/>
    <xdr:sp macro="" textlink="">
      <xdr:nvSpPr>
        <xdr:cNvPr id="253" name="その他最大値テキスト"/>
        <xdr:cNvSpPr txBox="1"/>
      </xdr:nvSpPr>
      <xdr:spPr>
        <a:xfrm>
          <a:off x="16598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52</xdr:row>
      <xdr:rowOff>94343</xdr:rowOff>
    </xdr:from>
    <xdr:to>
      <xdr:col>24</xdr:col>
      <xdr:colOff>120650</xdr:colOff>
      <xdr:row>52</xdr:row>
      <xdr:rowOff>94343</xdr:rowOff>
    </xdr:to>
    <xdr:cxnSp macro="">
      <xdr:nvCxnSpPr>
        <xdr:cNvPr id="254" name="直線コネクタ 253"/>
        <xdr:cNvCxnSpPr/>
      </xdr:nvCxnSpPr>
      <xdr:spPr>
        <a:xfrm>
          <a:off x="16421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20865</xdr:rowOff>
    </xdr:from>
    <xdr:to>
      <xdr:col>24</xdr:col>
      <xdr:colOff>31750</xdr:colOff>
      <xdr:row>57</xdr:row>
      <xdr:rowOff>53522</xdr:rowOff>
    </xdr:to>
    <xdr:cxnSp macro="">
      <xdr:nvCxnSpPr>
        <xdr:cNvPr id="255" name="直線コネクタ 254"/>
        <xdr:cNvCxnSpPr/>
      </xdr:nvCxnSpPr>
      <xdr:spPr>
        <a:xfrm flipV="1">
          <a:off x="15671800" y="97935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138084</xdr:rowOff>
    </xdr:from>
    <xdr:ext cx="762000" cy="259045"/>
    <xdr:sp macro="" textlink="">
      <xdr:nvSpPr>
        <xdr:cNvPr id="256" name="その他平均値テキスト"/>
        <xdr:cNvSpPr txBox="1"/>
      </xdr:nvSpPr>
      <xdr:spPr>
        <a:xfrm>
          <a:off x="16598900" y="9910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166007</xdr:rowOff>
    </xdr:from>
    <xdr:to>
      <xdr:col>24</xdr:col>
      <xdr:colOff>82550</xdr:colOff>
      <xdr:row>58</xdr:row>
      <xdr:rowOff>96157</xdr:rowOff>
    </xdr:to>
    <xdr:sp macro="" textlink="">
      <xdr:nvSpPr>
        <xdr:cNvPr id="257" name="フローチャート : 判断 256"/>
        <xdr:cNvSpPr/>
      </xdr:nvSpPr>
      <xdr:spPr>
        <a:xfrm>
          <a:off x="164592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69850</xdr:rowOff>
    </xdr:from>
    <xdr:to>
      <xdr:col>22</xdr:col>
      <xdr:colOff>565150</xdr:colOff>
      <xdr:row>57</xdr:row>
      <xdr:rowOff>53522</xdr:rowOff>
    </xdr:to>
    <xdr:cxnSp macro="">
      <xdr:nvCxnSpPr>
        <xdr:cNvPr id="258" name="直線コネクタ 257"/>
        <xdr:cNvCxnSpPr/>
      </xdr:nvCxnSpPr>
      <xdr:spPr>
        <a:xfrm>
          <a:off x="14782800" y="9499600"/>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27215</xdr:rowOff>
    </xdr:from>
    <xdr:to>
      <xdr:col>22</xdr:col>
      <xdr:colOff>615950</xdr:colOff>
      <xdr:row>58</xdr:row>
      <xdr:rowOff>128815</xdr:rowOff>
    </xdr:to>
    <xdr:sp macro="" textlink="">
      <xdr:nvSpPr>
        <xdr:cNvPr id="259" name="フローチャート : 判断 258"/>
        <xdr:cNvSpPr/>
      </xdr:nvSpPr>
      <xdr:spPr>
        <a:xfrm>
          <a:off x="15621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113592</xdr:rowOff>
    </xdr:from>
    <xdr:ext cx="736600" cy="259045"/>
    <xdr:sp macro="" textlink="">
      <xdr:nvSpPr>
        <xdr:cNvPr id="260" name="テキスト ボックス 259"/>
        <xdr:cNvSpPr txBox="1"/>
      </xdr:nvSpPr>
      <xdr:spPr>
        <a:xfrm>
          <a:off x="15290800" y="1005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69850</xdr:rowOff>
    </xdr:from>
    <xdr:to>
      <xdr:col>21</xdr:col>
      <xdr:colOff>361950</xdr:colOff>
      <xdr:row>55</xdr:row>
      <xdr:rowOff>86178</xdr:rowOff>
    </xdr:to>
    <xdr:cxnSp macro="">
      <xdr:nvCxnSpPr>
        <xdr:cNvPr id="261" name="直線コネクタ 260"/>
        <xdr:cNvCxnSpPr/>
      </xdr:nvCxnSpPr>
      <xdr:spPr>
        <a:xfrm flipV="1">
          <a:off x="13893800" y="94996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117022</xdr:rowOff>
    </xdr:from>
    <xdr:to>
      <xdr:col>21</xdr:col>
      <xdr:colOff>412750</xdr:colOff>
      <xdr:row>58</xdr:row>
      <xdr:rowOff>47172</xdr:rowOff>
    </xdr:to>
    <xdr:sp macro="" textlink="">
      <xdr:nvSpPr>
        <xdr:cNvPr id="262" name="フローチャート : 判断 261"/>
        <xdr:cNvSpPr/>
      </xdr:nvSpPr>
      <xdr:spPr>
        <a:xfrm>
          <a:off x="14732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31949</xdr:rowOff>
    </xdr:from>
    <xdr:ext cx="762000" cy="259045"/>
    <xdr:sp macro="" textlink="">
      <xdr:nvSpPr>
        <xdr:cNvPr id="263" name="テキスト ボックス 262"/>
        <xdr:cNvSpPr txBox="1"/>
      </xdr:nvSpPr>
      <xdr:spPr>
        <a:xfrm>
          <a:off x="14401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37193</xdr:rowOff>
    </xdr:from>
    <xdr:to>
      <xdr:col>20</xdr:col>
      <xdr:colOff>158750</xdr:colOff>
      <xdr:row>55</xdr:row>
      <xdr:rowOff>86178</xdr:rowOff>
    </xdr:to>
    <xdr:cxnSp macro="">
      <xdr:nvCxnSpPr>
        <xdr:cNvPr id="264" name="直線コネクタ 263"/>
        <xdr:cNvCxnSpPr/>
      </xdr:nvCxnSpPr>
      <xdr:spPr>
        <a:xfrm>
          <a:off x="13004800" y="94669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84365</xdr:rowOff>
    </xdr:from>
    <xdr:to>
      <xdr:col>20</xdr:col>
      <xdr:colOff>209550</xdr:colOff>
      <xdr:row>58</xdr:row>
      <xdr:rowOff>14515</xdr:rowOff>
    </xdr:to>
    <xdr:sp macro="" textlink="">
      <xdr:nvSpPr>
        <xdr:cNvPr id="265" name="フローチャート : 判断 264"/>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170742</xdr:rowOff>
    </xdr:from>
    <xdr:ext cx="762000" cy="259045"/>
    <xdr:sp macro="" textlink="">
      <xdr:nvSpPr>
        <xdr:cNvPr id="266" name="テキスト ボックス 265"/>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67" name="フローチャート : 判断 266"/>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105427</xdr:rowOff>
    </xdr:from>
    <xdr:ext cx="762000" cy="259045"/>
    <xdr:sp macro="" textlink="">
      <xdr:nvSpPr>
        <xdr:cNvPr id="268" name="テキスト ボックス 267"/>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141515</xdr:rowOff>
    </xdr:from>
    <xdr:to>
      <xdr:col>24</xdr:col>
      <xdr:colOff>82550</xdr:colOff>
      <xdr:row>57</xdr:row>
      <xdr:rowOff>71665</xdr:rowOff>
    </xdr:to>
    <xdr:sp macro="" textlink="">
      <xdr:nvSpPr>
        <xdr:cNvPr id="274" name="円/楕円 273"/>
        <xdr:cNvSpPr/>
      </xdr:nvSpPr>
      <xdr:spPr>
        <a:xfrm>
          <a:off x="164592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158042</xdr:rowOff>
    </xdr:from>
    <xdr:ext cx="762000" cy="259045"/>
    <xdr:sp macro="" textlink="">
      <xdr:nvSpPr>
        <xdr:cNvPr id="275" name="その他該当値テキスト"/>
        <xdr:cNvSpPr txBox="1"/>
      </xdr:nvSpPr>
      <xdr:spPr>
        <a:xfrm>
          <a:off x="16598900" y="958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2722</xdr:rowOff>
    </xdr:from>
    <xdr:to>
      <xdr:col>22</xdr:col>
      <xdr:colOff>615950</xdr:colOff>
      <xdr:row>57</xdr:row>
      <xdr:rowOff>104322</xdr:rowOff>
    </xdr:to>
    <xdr:sp macro="" textlink="">
      <xdr:nvSpPr>
        <xdr:cNvPr id="276" name="円/楕円 275"/>
        <xdr:cNvSpPr/>
      </xdr:nvSpPr>
      <xdr:spPr>
        <a:xfrm>
          <a:off x="15621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114499</xdr:rowOff>
    </xdr:from>
    <xdr:ext cx="736600" cy="259045"/>
    <xdr:sp macro="" textlink="">
      <xdr:nvSpPr>
        <xdr:cNvPr id="277" name="テキスト ボックス 276"/>
        <xdr:cNvSpPr txBox="1"/>
      </xdr:nvSpPr>
      <xdr:spPr>
        <a:xfrm>
          <a:off x="15290800" y="954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19050</xdr:rowOff>
    </xdr:from>
    <xdr:to>
      <xdr:col>21</xdr:col>
      <xdr:colOff>412750</xdr:colOff>
      <xdr:row>55</xdr:row>
      <xdr:rowOff>120650</xdr:rowOff>
    </xdr:to>
    <xdr:sp macro="" textlink="">
      <xdr:nvSpPr>
        <xdr:cNvPr id="278" name="円/楕円 277"/>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130827</xdr:rowOff>
    </xdr:from>
    <xdr:ext cx="762000" cy="259045"/>
    <xdr:sp macro="" textlink="">
      <xdr:nvSpPr>
        <xdr:cNvPr id="279" name="テキスト ボックス 278"/>
        <xdr:cNvSpPr txBox="1"/>
      </xdr:nvSpPr>
      <xdr:spPr>
        <a:xfrm>
          <a:off x="14401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35378</xdr:rowOff>
    </xdr:from>
    <xdr:to>
      <xdr:col>20</xdr:col>
      <xdr:colOff>209550</xdr:colOff>
      <xdr:row>55</xdr:row>
      <xdr:rowOff>136978</xdr:rowOff>
    </xdr:to>
    <xdr:sp macro="" textlink="">
      <xdr:nvSpPr>
        <xdr:cNvPr id="280" name="円/楕円 279"/>
        <xdr:cNvSpPr/>
      </xdr:nvSpPr>
      <xdr:spPr>
        <a:xfrm>
          <a:off x="13843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147155</xdr:rowOff>
    </xdr:from>
    <xdr:ext cx="762000" cy="259045"/>
    <xdr:sp macro="" textlink="">
      <xdr:nvSpPr>
        <xdr:cNvPr id="281" name="テキスト ボックス 280"/>
        <xdr:cNvSpPr txBox="1"/>
      </xdr:nvSpPr>
      <xdr:spPr>
        <a:xfrm>
          <a:off x="13512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157843</xdr:rowOff>
    </xdr:from>
    <xdr:to>
      <xdr:col>19</xdr:col>
      <xdr:colOff>6350</xdr:colOff>
      <xdr:row>55</xdr:row>
      <xdr:rowOff>87993</xdr:rowOff>
    </xdr:to>
    <xdr:sp macro="" textlink="">
      <xdr:nvSpPr>
        <xdr:cNvPr id="282" name="円/楕円 281"/>
        <xdr:cNvSpPr/>
      </xdr:nvSpPr>
      <xdr:spPr>
        <a:xfrm>
          <a:off x="12954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98170</xdr:rowOff>
    </xdr:from>
    <xdr:ext cx="762000" cy="259045"/>
    <xdr:sp macro="" textlink="">
      <xdr:nvSpPr>
        <xdr:cNvPr id="283" name="テキスト ボックス 282"/>
        <xdr:cNvSpPr txBox="1"/>
      </xdr:nvSpPr>
      <xdr:spPr>
        <a:xfrm>
          <a:off x="12623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類似団体平均と比較すると、補助費等に係る経常収支比率は</a:t>
          </a:r>
          <a:r>
            <a:rPr lang="en-US" altLang="ja-JP" sz="1100" b="0" i="0" baseline="0">
              <a:solidFill>
                <a:schemeClr val="dk1"/>
              </a:solidFill>
              <a:effectLst/>
              <a:latin typeface="+mn-lt"/>
              <a:ea typeface="+mn-ea"/>
              <a:cs typeface="+mn-cs"/>
            </a:rPr>
            <a:t>5.1</a:t>
          </a:r>
          <a:r>
            <a:rPr lang="ja-JP" altLang="ja-JP" sz="1100" b="0" i="0" baseline="0">
              <a:solidFill>
                <a:schemeClr val="dk1"/>
              </a:solidFill>
              <a:effectLst/>
              <a:latin typeface="+mn-lt"/>
              <a:ea typeface="+mn-ea"/>
              <a:cs typeface="+mn-cs"/>
            </a:rPr>
            <a:t>ポイント下回っている。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主な要因は、清掃業務及び消防業務を直営で行っていることにより、当該業務に要する経費が人件費や物件費等へ直接計上されているためである。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なお、病院事業会計に対する補助金が多くなっているため、今後も病院経営の健全化に努める必要がある。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157480</xdr:rowOff>
    </xdr:to>
    <xdr:cxnSp macro="">
      <xdr:nvCxnSpPr>
        <xdr:cNvPr id="311" name="直線コネクタ 310"/>
        <xdr:cNvCxnSpPr/>
      </xdr:nvCxnSpPr>
      <xdr:spPr>
        <a:xfrm flipV="1">
          <a:off x="16510000" y="58191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12"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13" name="直線コネクタ 312"/>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14"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5" name="直線コネクタ 314"/>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35560</xdr:rowOff>
    </xdr:from>
    <xdr:to>
      <xdr:col>24</xdr:col>
      <xdr:colOff>31750</xdr:colOff>
      <xdr:row>34</xdr:row>
      <xdr:rowOff>50800</xdr:rowOff>
    </xdr:to>
    <xdr:cxnSp macro="">
      <xdr:nvCxnSpPr>
        <xdr:cNvPr id="316" name="直線コネクタ 315"/>
        <xdr:cNvCxnSpPr/>
      </xdr:nvCxnSpPr>
      <xdr:spPr>
        <a:xfrm flipV="1">
          <a:off x="15671800" y="58648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17"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8" name="フローチャート : 判断 317"/>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50800</xdr:rowOff>
    </xdr:from>
    <xdr:to>
      <xdr:col>22</xdr:col>
      <xdr:colOff>565150</xdr:colOff>
      <xdr:row>34</xdr:row>
      <xdr:rowOff>88900</xdr:rowOff>
    </xdr:to>
    <xdr:cxnSp macro="">
      <xdr:nvCxnSpPr>
        <xdr:cNvPr id="319" name="直線コネクタ 318"/>
        <xdr:cNvCxnSpPr/>
      </xdr:nvCxnSpPr>
      <xdr:spPr>
        <a:xfrm flipV="1">
          <a:off x="14782800" y="588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20" name="フローチャート : 判断 319"/>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21" name="テキスト ボックス 320"/>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88900</xdr:rowOff>
    </xdr:from>
    <xdr:to>
      <xdr:col>21</xdr:col>
      <xdr:colOff>361950</xdr:colOff>
      <xdr:row>34</xdr:row>
      <xdr:rowOff>127000</xdr:rowOff>
    </xdr:to>
    <xdr:cxnSp macro="">
      <xdr:nvCxnSpPr>
        <xdr:cNvPr id="322" name="直線コネクタ 321"/>
        <xdr:cNvCxnSpPr/>
      </xdr:nvCxnSpPr>
      <xdr:spPr>
        <a:xfrm flipV="1">
          <a:off x="13893800" y="591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38100</xdr:rowOff>
    </xdr:from>
    <xdr:to>
      <xdr:col>21</xdr:col>
      <xdr:colOff>412750</xdr:colOff>
      <xdr:row>36</xdr:row>
      <xdr:rowOff>139700</xdr:rowOff>
    </xdr:to>
    <xdr:sp macro="" textlink="">
      <xdr:nvSpPr>
        <xdr:cNvPr id="323" name="フローチャート : 判断 322"/>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124477</xdr:rowOff>
    </xdr:from>
    <xdr:ext cx="762000" cy="259045"/>
    <xdr:sp macro="" textlink="">
      <xdr:nvSpPr>
        <xdr:cNvPr id="324" name="テキスト ボックス 323"/>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127000</xdr:rowOff>
    </xdr:from>
    <xdr:to>
      <xdr:col>20</xdr:col>
      <xdr:colOff>158750</xdr:colOff>
      <xdr:row>35</xdr:row>
      <xdr:rowOff>100330</xdr:rowOff>
    </xdr:to>
    <xdr:cxnSp macro="">
      <xdr:nvCxnSpPr>
        <xdr:cNvPr id="325" name="直線コネクタ 324"/>
        <xdr:cNvCxnSpPr/>
      </xdr:nvCxnSpPr>
      <xdr:spPr>
        <a:xfrm flipV="1">
          <a:off x="13004800" y="59563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15240</xdr:rowOff>
    </xdr:from>
    <xdr:to>
      <xdr:col>20</xdr:col>
      <xdr:colOff>209550</xdr:colOff>
      <xdr:row>36</xdr:row>
      <xdr:rowOff>116840</xdr:rowOff>
    </xdr:to>
    <xdr:sp macro="" textlink="">
      <xdr:nvSpPr>
        <xdr:cNvPr id="326" name="フローチャート : 判断 325"/>
        <xdr:cNvSpPr/>
      </xdr:nvSpPr>
      <xdr:spPr>
        <a:xfrm>
          <a:off x="13843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101617</xdr:rowOff>
    </xdr:from>
    <xdr:ext cx="762000" cy="259045"/>
    <xdr:sp macro="" textlink="">
      <xdr:nvSpPr>
        <xdr:cNvPr id="327" name="テキスト ボックス 326"/>
        <xdr:cNvSpPr txBox="1"/>
      </xdr:nvSpPr>
      <xdr:spPr>
        <a:xfrm>
          <a:off x="13512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22860</xdr:rowOff>
    </xdr:from>
    <xdr:to>
      <xdr:col>19</xdr:col>
      <xdr:colOff>6350</xdr:colOff>
      <xdr:row>36</xdr:row>
      <xdr:rowOff>124460</xdr:rowOff>
    </xdr:to>
    <xdr:sp macro="" textlink="">
      <xdr:nvSpPr>
        <xdr:cNvPr id="328" name="フローチャート : 判断 327"/>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109237</xdr:rowOff>
    </xdr:from>
    <xdr:ext cx="762000" cy="259045"/>
    <xdr:sp macro="" textlink="">
      <xdr:nvSpPr>
        <xdr:cNvPr id="329" name="テキスト ボックス 328"/>
        <xdr:cNvSpPr txBox="1"/>
      </xdr:nvSpPr>
      <xdr:spPr>
        <a:xfrm>
          <a:off x="12623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33</xdr:row>
      <xdr:rowOff>156210</xdr:rowOff>
    </xdr:from>
    <xdr:to>
      <xdr:col>24</xdr:col>
      <xdr:colOff>82550</xdr:colOff>
      <xdr:row>34</xdr:row>
      <xdr:rowOff>86360</xdr:rowOff>
    </xdr:to>
    <xdr:sp macro="" textlink="">
      <xdr:nvSpPr>
        <xdr:cNvPr id="335" name="円/楕円 334"/>
        <xdr:cNvSpPr/>
      </xdr:nvSpPr>
      <xdr:spPr>
        <a:xfrm>
          <a:off x="164592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64787</xdr:rowOff>
    </xdr:from>
    <xdr:ext cx="762000" cy="259045"/>
    <xdr:sp macro="" textlink="">
      <xdr:nvSpPr>
        <xdr:cNvPr id="336" name="補助費等該当値テキスト"/>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0</xdr:rowOff>
    </xdr:from>
    <xdr:to>
      <xdr:col>22</xdr:col>
      <xdr:colOff>615950</xdr:colOff>
      <xdr:row>34</xdr:row>
      <xdr:rowOff>101600</xdr:rowOff>
    </xdr:to>
    <xdr:sp macro="" textlink="">
      <xdr:nvSpPr>
        <xdr:cNvPr id="337" name="円/楕円 336"/>
        <xdr:cNvSpPr/>
      </xdr:nvSpPr>
      <xdr:spPr>
        <a:xfrm>
          <a:off x="15621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111777</xdr:rowOff>
    </xdr:from>
    <xdr:ext cx="736600" cy="259045"/>
    <xdr:sp macro="" textlink="">
      <xdr:nvSpPr>
        <xdr:cNvPr id="338" name="テキスト ボックス 337"/>
        <xdr:cNvSpPr txBox="1"/>
      </xdr:nvSpPr>
      <xdr:spPr>
        <a:xfrm>
          <a:off x="15290800" y="559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38100</xdr:rowOff>
    </xdr:from>
    <xdr:to>
      <xdr:col>21</xdr:col>
      <xdr:colOff>412750</xdr:colOff>
      <xdr:row>34</xdr:row>
      <xdr:rowOff>139700</xdr:rowOff>
    </xdr:to>
    <xdr:sp macro="" textlink="">
      <xdr:nvSpPr>
        <xdr:cNvPr id="339" name="円/楕円 338"/>
        <xdr:cNvSpPr/>
      </xdr:nvSpPr>
      <xdr:spPr>
        <a:xfrm>
          <a:off x="14732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149877</xdr:rowOff>
    </xdr:from>
    <xdr:ext cx="762000" cy="259045"/>
    <xdr:sp macro="" textlink="">
      <xdr:nvSpPr>
        <xdr:cNvPr id="340" name="テキスト ボックス 339"/>
        <xdr:cNvSpPr txBox="1"/>
      </xdr:nvSpPr>
      <xdr:spPr>
        <a:xfrm>
          <a:off x="14401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76200</xdr:rowOff>
    </xdr:from>
    <xdr:to>
      <xdr:col>20</xdr:col>
      <xdr:colOff>209550</xdr:colOff>
      <xdr:row>35</xdr:row>
      <xdr:rowOff>6350</xdr:rowOff>
    </xdr:to>
    <xdr:sp macro="" textlink="">
      <xdr:nvSpPr>
        <xdr:cNvPr id="341" name="円/楕円 340"/>
        <xdr:cNvSpPr/>
      </xdr:nvSpPr>
      <xdr:spPr>
        <a:xfrm>
          <a:off x="13843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16527</xdr:rowOff>
    </xdr:from>
    <xdr:ext cx="762000" cy="259045"/>
    <xdr:sp macro="" textlink="">
      <xdr:nvSpPr>
        <xdr:cNvPr id="342" name="テキスト ボックス 341"/>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49530</xdr:rowOff>
    </xdr:from>
    <xdr:to>
      <xdr:col>19</xdr:col>
      <xdr:colOff>6350</xdr:colOff>
      <xdr:row>35</xdr:row>
      <xdr:rowOff>151130</xdr:rowOff>
    </xdr:to>
    <xdr:sp macro="" textlink="">
      <xdr:nvSpPr>
        <xdr:cNvPr id="343" name="円/楕円 342"/>
        <xdr:cNvSpPr/>
      </xdr:nvSpPr>
      <xdr:spPr>
        <a:xfrm>
          <a:off x="12954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161307</xdr:rowOff>
    </xdr:from>
    <xdr:ext cx="762000" cy="259045"/>
    <xdr:sp macro="" textlink="">
      <xdr:nvSpPr>
        <xdr:cNvPr id="344" name="テキスト ボックス 343"/>
        <xdr:cNvSpPr txBox="1"/>
      </xdr:nvSpPr>
      <xdr:spPr>
        <a:xfrm>
          <a:off x="12623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合併町の地方債を引き継いだことに加え、合併に伴う公共施設整備等により地方債の元利償還金が増加したため、公債費に係る経常収支比率は類似団体平均を</a:t>
          </a:r>
          <a:r>
            <a:rPr lang="en-US" altLang="ja-JP" sz="1100" b="0" i="0" baseline="0">
              <a:solidFill>
                <a:schemeClr val="dk1"/>
              </a:solidFill>
              <a:effectLst/>
              <a:latin typeface="+mn-lt"/>
              <a:ea typeface="+mn-ea"/>
              <a:cs typeface="+mn-cs"/>
            </a:rPr>
            <a:t>4.3</a:t>
          </a:r>
          <a:r>
            <a:rPr lang="ja-JP" altLang="ja-JP" sz="1100" b="0" i="0" baseline="0">
              <a:solidFill>
                <a:schemeClr val="dk1"/>
              </a:solidFill>
              <a:effectLst/>
              <a:latin typeface="+mn-lt"/>
              <a:ea typeface="+mn-ea"/>
              <a:cs typeface="+mn-cs"/>
            </a:rPr>
            <a:t>ポイント上回っている。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人口１人当たりの歳出決算額は類似団体平均を</a:t>
          </a:r>
          <a:r>
            <a:rPr lang="en-US" altLang="ja-JP" sz="1100" b="0" i="0" baseline="0">
              <a:solidFill>
                <a:schemeClr val="dk1"/>
              </a:solidFill>
              <a:effectLst/>
              <a:latin typeface="+mn-lt"/>
              <a:ea typeface="+mn-ea"/>
              <a:cs typeface="+mn-cs"/>
            </a:rPr>
            <a:t>29.9</a:t>
          </a:r>
          <a:r>
            <a:rPr lang="ja-JP" altLang="ja-JP" sz="1100" b="0" i="0" baseline="0">
              <a:solidFill>
                <a:schemeClr val="dk1"/>
              </a:solidFill>
              <a:effectLst/>
              <a:latin typeface="+mn-lt"/>
              <a:ea typeface="+mn-ea"/>
              <a:cs typeface="+mn-cs"/>
            </a:rPr>
            <a:t>％上回っており、公債費の負担は非常に重たくなっている。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公債費償還額のピークは平成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年度であり、減少傾向になると見込まれるが、引き続き厳しい財政運営となる。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今後も、毎年度の償還元金と新規発行額のバランスを考慮し、地方債の新規発行を伴う普通建設事業を抑制していく必要がある。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9" name="直線コネクタ 35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60" name="テキスト ボックス 35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1" name="直線コネクタ 36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2" name="テキスト ボックス 36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3" name="直線コネクタ 36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4" name="テキスト ボックス 36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5" name="直線コネクタ 36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6" name="テキスト ボックス 36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131572</xdr:rowOff>
    </xdr:from>
    <xdr:to>
      <xdr:col>7</xdr:col>
      <xdr:colOff>15875</xdr:colOff>
      <xdr:row>81</xdr:row>
      <xdr:rowOff>143002</xdr:rowOff>
    </xdr:to>
    <xdr:cxnSp macro="">
      <xdr:nvCxnSpPr>
        <xdr:cNvPr id="370" name="直線コネクタ 369"/>
        <xdr:cNvCxnSpPr/>
      </xdr:nvCxnSpPr>
      <xdr:spPr>
        <a:xfrm flipV="1">
          <a:off x="4826000" y="12475972"/>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71"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72" name="直線コネクタ 371"/>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46499</xdr:rowOff>
    </xdr:from>
    <xdr:ext cx="762000" cy="259045"/>
    <xdr:sp macro="" textlink="">
      <xdr:nvSpPr>
        <xdr:cNvPr id="373" name="公債費最大値テキスト"/>
        <xdr:cNvSpPr txBox="1"/>
      </xdr:nvSpPr>
      <xdr:spPr>
        <a:xfrm>
          <a:off x="4914900" y="1221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72</xdr:row>
      <xdr:rowOff>131572</xdr:rowOff>
    </xdr:from>
    <xdr:to>
      <xdr:col>7</xdr:col>
      <xdr:colOff>104775</xdr:colOff>
      <xdr:row>72</xdr:row>
      <xdr:rowOff>131572</xdr:rowOff>
    </xdr:to>
    <xdr:cxnSp macro="">
      <xdr:nvCxnSpPr>
        <xdr:cNvPr id="374" name="直線コネクタ 373"/>
        <xdr:cNvCxnSpPr/>
      </xdr:nvCxnSpPr>
      <xdr:spPr>
        <a:xfrm>
          <a:off x="4737100" y="1247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21844</xdr:rowOff>
    </xdr:from>
    <xdr:to>
      <xdr:col>7</xdr:col>
      <xdr:colOff>15875</xdr:colOff>
      <xdr:row>80</xdr:row>
      <xdr:rowOff>140715</xdr:rowOff>
    </xdr:to>
    <xdr:cxnSp macro="">
      <xdr:nvCxnSpPr>
        <xdr:cNvPr id="375" name="直線コネクタ 374"/>
        <xdr:cNvCxnSpPr/>
      </xdr:nvCxnSpPr>
      <xdr:spPr>
        <a:xfrm flipV="1">
          <a:off x="3987800" y="13737844"/>
          <a:ext cx="8382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108729</xdr:rowOff>
    </xdr:from>
    <xdr:ext cx="762000" cy="259045"/>
    <xdr:sp macro="" textlink="">
      <xdr:nvSpPr>
        <xdr:cNvPr id="376" name="公債費平均値テキスト"/>
        <xdr:cNvSpPr txBox="1"/>
      </xdr:nvSpPr>
      <xdr:spPr>
        <a:xfrm>
          <a:off x="4914900" y="1313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77" name="フローチャート : 判断 376"/>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140715</xdr:rowOff>
    </xdr:from>
    <xdr:to>
      <xdr:col>5</xdr:col>
      <xdr:colOff>549275</xdr:colOff>
      <xdr:row>81</xdr:row>
      <xdr:rowOff>5842</xdr:rowOff>
    </xdr:to>
    <xdr:cxnSp macro="">
      <xdr:nvCxnSpPr>
        <xdr:cNvPr id="378" name="直線コネクタ 377"/>
        <xdr:cNvCxnSpPr/>
      </xdr:nvCxnSpPr>
      <xdr:spPr>
        <a:xfrm flipV="1">
          <a:off x="3098800" y="138567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12192</xdr:rowOff>
    </xdr:from>
    <xdr:to>
      <xdr:col>5</xdr:col>
      <xdr:colOff>600075</xdr:colOff>
      <xdr:row>78</xdr:row>
      <xdr:rowOff>113792</xdr:rowOff>
    </xdr:to>
    <xdr:sp macro="" textlink="">
      <xdr:nvSpPr>
        <xdr:cNvPr id="379" name="フローチャート : 判断 378"/>
        <xdr:cNvSpPr/>
      </xdr:nvSpPr>
      <xdr:spPr>
        <a:xfrm>
          <a:off x="3937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123969</xdr:rowOff>
    </xdr:from>
    <xdr:ext cx="736600" cy="259045"/>
    <xdr:sp macro="" textlink="">
      <xdr:nvSpPr>
        <xdr:cNvPr id="380" name="テキスト ボックス 379"/>
        <xdr:cNvSpPr txBox="1"/>
      </xdr:nvSpPr>
      <xdr:spPr>
        <a:xfrm>
          <a:off x="3606800" y="13154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5842</xdr:rowOff>
    </xdr:from>
    <xdr:to>
      <xdr:col>4</xdr:col>
      <xdr:colOff>346075</xdr:colOff>
      <xdr:row>81</xdr:row>
      <xdr:rowOff>24130</xdr:rowOff>
    </xdr:to>
    <xdr:cxnSp macro="">
      <xdr:nvCxnSpPr>
        <xdr:cNvPr id="381" name="直線コネクタ 380"/>
        <xdr:cNvCxnSpPr/>
      </xdr:nvCxnSpPr>
      <xdr:spPr>
        <a:xfrm flipV="1">
          <a:off x="2209800" y="138932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39624</xdr:rowOff>
    </xdr:from>
    <xdr:to>
      <xdr:col>4</xdr:col>
      <xdr:colOff>396875</xdr:colOff>
      <xdr:row>78</xdr:row>
      <xdr:rowOff>141224</xdr:rowOff>
    </xdr:to>
    <xdr:sp macro="" textlink="">
      <xdr:nvSpPr>
        <xdr:cNvPr id="382" name="フローチャート : 判断 381"/>
        <xdr:cNvSpPr/>
      </xdr:nvSpPr>
      <xdr:spPr>
        <a:xfrm>
          <a:off x="3048000" y="1341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151401</xdr:rowOff>
    </xdr:from>
    <xdr:ext cx="762000" cy="259045"/>
    <xdr:sp macro="" textlink="">
      <xdr:nvSpPr>
        <xdr:cNvPr id="383" name="テキスト ボックス 382"/>
        <xdr:cNvSpPr txBox="1"/>
      </xdr:nvSpPr>
      <xdr:spPr>
        <a:xfrm>
          <a:off x="2717800" y="1318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24130</xdr:rowOff>
    </xdr:from>
    <xdr:to>
      <xdr:col>3</xdr:col>
      <xdr:colOff>142875</xdr:colOff>
      <xdr:row>81</xdr:row>
      <xdr:rowOff>24130</xdr:rowOff>
    </xdr:to>
    <xdr:cxnSp macro="">
      <xdr:nvCxnSpPr>
        <xdr:cNvPr id="384" name="直線コネクタ 383"/>
        <xdr:cNvCxnSpPr/>
      </xdr:nvCxnSpPr>
      <xdr:spPr>
        <a:xfrm>
          <a:off x="1320800" y="13911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57913</xdr:rowOff>
    </xdr:from>
    <xdr:to>
      <xdr:col>3</xdr:col>
      <xdr:colOff>193675</xdr:colOff>
      <xdr:row>78</xdr:row>
      <xdr:rowOff>159513</xdr:rowOff>
    </xdr:to>
    <xdr:sp macro="" textlink="">
      <xdr:nvSpPr>
        <xdr:cNvPr id="385" name="フローチャート : 判断 384"/>
        <xdr:cNvSpPr/>
      </xdr:nvSpPr>
      <xdr:spPr>
        <a:xfrm>
          <a:off x="21590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169690</xdr:rowOff>
    </xdr:from>
    <xdr:ext cx="762000" cy="259045"/>
    <xdr:sp macro="" textlink="">
      <xdr:nvSpPr>
        <xdr:cNvPr id="386" name="テキスト ボックス 385"/>
        <xdr:cNvSpPr txBox="1"/>
      </xdr:nvSpPr>
      <xdr:spPr>
        <a:xfrm>
          <a:off x="1828800" y="13199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121920</xdr:rowOff>
    </xdr:from>
    <xdr:to>
      <xdr:col>1</xdr:col>
      <xdr:colOff>676275</xdr:colOff>
      <xdr:row>79</xdr:row>
      <xdr:rowOff>52070</xdr:rowOff>
    </xdr:to>
    <xdr:sp macro="" textlink="">
      <xdr:nvSpPr>
        <xdr:cNvPr id="387" name="フローチャート : 判断 386"/>
        <xdr:cNvSpPr/>
      </xdr:nvSpPr>
      <xdr:spPr>
        <a:xfrm>
          <a:off x="1270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62247</xdr:rowOff>
    </xdr:from>
    <xdr:ext cx="762000" cy="259045"/>
    <xdr:sp macro="" textlink="">
      <xdr:nvSpPr>
        <xdr:cNvPr id="388" name="テキスト ボックス 387"/>
        <xdr:cNvSpPr txBox="1"/>
      </xdr:nvSpPr>
      <xdr:spPr>
        <a:xfrm>
          <a:off x="939800" y="1326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79</xdr:row>
      <xdr:rowOff>142494</xdr:rowOff>
    </xdr:from>
    <xdr:to>
      <xdr:col>7</xdr:col>
      <xdr:colOff>66675</xdr:colOff>
      <xdr:row>80</xdr:row>
      <xdr:rowOff>72644</xdr:rowOff>
    </xdr:to>
    <xdr:sp macro="" textlink="">
      <xdr:nvSpPr>
        <xdr:cNvPr id="394" name="円/楕円 393"/>
        <xdr:cNvSpPr/>
      </xdr:nvSpPr>
      <xdr:spPr>
        <a:xfrm>
          <a:off x="47752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114571</xdr:rowOff>
    </xdr:from>
    <xdr:ext cx="762000" cy="259045"/>
    <xdr:sp macro="" textlink="">
      <xdr:nvSpPr>
        <xdr:cNvPr id="395" name="公債費該当値テキスト"/>
        <xdr:cNvSpPr txBox="1"/>
      </xdr:nvSpPr>
      <xdr:spPr>
        <a:xfrm>
          <a:off x="49149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89915</xdr:rowOff>
    </xdr:from>
    <xdr:to>
      <xdr:col>5</xdr:col>
      <xdr:colOff>600075</xdr:colOff>
      <xdr:row>81</xdr:row>
      <xdr:rowOff>20065</xdr:rowOff>
    </xdr:to>
    <xdr:sp macro="" textlink="">
      <xdr:nvSpPr>
        <xdr:cNvPr id="396" name="円/楕円 395"/>
        <xdr:cNvSpPr/>
      </xdr:nvSpPr>
      <xdr:spPr>
        <a:xfrm>
          <a:off x="3937000" y="1380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4842</xdr:rowOff>
    </xdr:from>
    <xdr:ext cx="736600" cy="259045"/>
    <xdr:sp macro="" textlink="">
      <xdr:nvSpPr>
        <xdr:cNvPr id="397" name="テキスト ボックス 396"/>
        <xdr:cNvSpPr txBox="1"/>
      </xdr:nvSpPr>
      <xdr:spPr>
        <a:xfrm>
          <a:off x="3606800" y="13892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126492</xdr:rowOff>
    </xdr:from>
    <xdr:to>
      <xdr:col>4</xdr:col>
      <xdr:colOff>396875</xdr:colOff>
      <xdr:row>81</xdr:row>
      <xdr:rowOff>56642</xdr:rowOff>
    </xdr:to>
    <xdr:sp macro="" textlink="">
      <xdr:nvSpPr>
        <xdr:cNvPr id="398" name="円/楕円 397"/>
        <xdr:cNvSpPr/>
      </xdr:nvSpPr>
      <xdr:spPr>
        <a:xfrm>
          <a:off x="3048000" y="1384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41419</xdr:rowOff>
    </xdr:from>
    <xdr:ext cx="762000" cy="259045"/>
    <xdr:sp macro="" textlink="">
      <xdr:nvSpPr>
        <xdr:cNvPr id="399" name="テキスト ボックス 398"/>
        <xdr:cNvSpPr txBox="1"/>
      </xdr:nvSpPr>
      <xdr:spPr>
        <a:xfrm>
          <a:off x="2717800" y="1392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144780</xdr:rowOff>
    </xdr:from>
    <xdr:to>
      <xdr:col>3</xdr:col>
      <xdr:colOff>193675</xdr:colOff>
      <xdr:row>81</xdr:row>
      <xdr:rowOff>74930</xdr:rowOff>
    </xdr:to>
    <xdr:sp macro="" textlink="">
      <xdr:nvSpPr>
        <xdr:cNvPr id="400" name="円/楕円 399"/>
        <xdr:cNvSpPr/>
      </xdr:nvSpPr>
      <xdr:spPr>
        <a:xfrm>
          <a:off x="2159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59707</xdr:rowOff>
    </xdr:from>
    <xdr:ext cx="762000" cy="259045"/>
    <xdr:sp macro="" textlink="">
      <xdr:nvSpPr>
        <xdr:cNvPr id="401" name="テキスト ボックス 400"/>
        <xdr:cNvSpPr txBox="1"/>
      </xdr:nvSpPr>
      <xdr:spPr>
        <a:xfrm>
          <a:off x="1828800" y="1394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144780</xdr:rowOff>
    </xdr:from>
    <xdr:to>
      <xdr:col>1</xdr:col>
      <xdr:colOff>676275</xdr:colOff>
      <xdr:row>81</xdr:row>
      <xdr:rowOff>74930</xdr:rowOff>
    </xdr:to>
    <xdr:sp macro="" textlink="">
      <xdr:nvSpPr>
        <xdr:cNvPr id="402" name="円/楕円 401"/>
        <xdr:cNvSpPr/>
      </xdr:nvSpPr>
      <xdr:spPr>
        <a:xfrm>
          <a:off x="1270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59707</xdr:rowOff>
    </xdr:from>
    <xdr:ext cx="762000" cy="259045"/>
    <xdr:sp macro="" textlink="">
      <xdr:nvSpPr>
        <xdr:cNvPr id="403" name="テキスト ボックス 402"/>
        <xdr:cNvSpPr txBox="1"/>
      </xdr:nvSpPr>
      <xdr:spPr>
        <a:xfrm>
          <a:off x="939800" y="1394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類似団体平均と比較すると、公債費以外に係る経常収支比率は</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ポイント上回っている。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扶助費、補助費等は類似団体平均を下回っているが、人件費と物件費が類似団体平均を上回っているためである。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合併に伴う職員数及び諸支出の増加が要因であるが、給与独自抑制措置（平成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年度まで</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％削減）の終了により、類似団体との差は拡大しつつある。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149860</xdr:rowOff>
    </xdr:from>
    <xdr:to>
      <xdr:col>24</xdr:col>
      <xdr:colOff>31750</xdr:colOff>
      <xdr:row>80</xdr:row>
      <xdr:rowOff>136144</xdr:rowOff>
    </xdr:to>
    <xdr:cxnSp macro="">
      <xdr:nvCxnSpPr>
        <xdr:cNvPr id="429" name="直線コネクタ 428"/>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108221</xdr:rowOff>
    </xdr:from>
    <xdr:ext cx="762000" cy="259045"/>
    <xdr:sp macro="" textlink="">
      <xdr:nvSpPr>
        <xdr:cNvPr id="430" name="公債費以外最小値テキスト"/>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23</xdr:col>
      <xdr:colOff>628650</xdr:colOff>
      <xdr:row>80</xdr:row>
      <xdr:rowOff>136144</xdr:rowOff>
    </xdr:from>
    <xdr:to>
      <xdr:col>24</xdr:col>
      <xdr:colOff>120650</xdr:colOff>
      <xdr:row>80</xdr:row>
      <xdr:rowOff>136144</xdr:rowOff>
    </xdr:to>
    <xdr:cxnSp macro="">
      <xdr:nvCxnSpPr>
        <xdr:cNvPr id="431" name="直線コネクタ 430"/>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64787</xdr:rowOff>
    </xdr:from>
    <xdr:ext cx="762000" cy="259045"/>
    <xdr:sp macro="" textlink="">
      <xdr:nvSpPr>
        <xdr:cNvPr id="432"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55.5</a:t>
          </a:r>
          <a:endParaRPr kumimoji="1" lang="ja-JP" altLang="en-US" sz="1000" b="1">
            <a:latin typeface="ＭＳ Ｐゴシック"/>
          </a:endParaRPr>
        </a:p>
      </xdr:txBody>
    </xdr:sp>
    <xdr:clientData/>
  </xdr:oneCellAnchor>
  <xdr:twoCellAnchor>
    <xdr:from>
      <xdr:col>23</xdr:col>
      <xdr:colOff>628650</xdr:colOff>
      <xdr:row>74</xdr:row>
      <xdr:rowOff>149860</xdr:rowOff>
    </xdr:from>
    <xdr:to>
      <xdr:col>24</xdr:col>
      <xdr:colOff>120650</xdr:colOff>
      <xdr:row>74</xdr:row>
      <xdr:rowOff>149860</xdr:rowOff>
    </xdr:to>
    <xdr:cxnSp macro="">
      <xdr:nvCxnSpPr>
        <xdr:cNvPr id="433" name="直線コネクタ 432"/>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85852</xdr:rowOff>
    </xdr:from>
    <xdr:to>
      <xdr:col>24</xdr:col>
      <xdr:colOff>31750</xdr:colOff>
      <xdr:row>78</xdr:row>
      <xdr:rowOff>122428</xdr:rowOff>
    </xdr:to>
    <xdr:cxnSp macro="">
      <xdr:nvCxnSpPr>
        <xdr:cNvPr id="434" name="直線コネクタ 433"/>
        <xdr:cNvCxnSpPr/>
      </xdr:nvCxnSpPr>
      <xdr:spPr>
        <a:xfrm flipV="1">
          <a:off x="15671800" y="1345895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131590</xdr:rowOff>
    </xdr:from>
    <xdr:ext cx="762000" cy="259045"/>
    <xdr:sp macro="" textlink="">
      <xdr:nvSpPr>
        <xdr:cNvPr id="435" name="公債費以外平均値テキスト"/>
        <xdr:cNvSpPr txBox="1"/>
      </xdr:nvSpPr>
      <xdr:spPr>
        <a:xfrm>
          <a:off x="16598900" y="13161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115063</xdr:rowOff>
    </xdr:from>
    <xdr:to>
      <xdr:col>24</xdr:col>
      <xdr:colOff>82550</xdr:colOff>
      <xdr:row>78</xdr:row>
      <xdr:rowOff>45213</xdr:rowOff>
    </xdr:to>
    <xdr:sp macro="" textlink="">
      <xdr:nvSpPr>
        <xdr:cNvPr id="436" name="フローチャート : 判断 435"/>
        <xdr:cNvSpPr/>
      </xdr:nvSpPr>
      <xdr:spPr>
        <a:xfrm>
          <a:off x="16459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21844</xdr:rowOff>
    </xdr:from>
    <xdr:to>
      <xdr:col>22</xdr:col>
      <xdr:colOff>565150</xdr:colOff>
      <xdr:row>78</xdr:row>
      <xdr:rowOff>122428</xdr:rowOff>
    </xdr:to>
    <xdr:cxnSp macro="">
      <xdr:nvCxnSpPr>
        <xdr:cNvPr id="437" name="直線コネクタ 436"/>
        <xdr:cNvCxnSpPr/>
      </xdr:nvCxnSpPr>
      <xdr:spPr>
        <a:xfrm>
          <a:off x="14782800" y="1339494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133350</xdr:rowOff>
    </xdr:from>
    <xdr:to>
      <xdr:col>22</xdr:col>
      <xdr:colOff>615950</xdr:colOff>
      <xdr:row>78</xdr:row>
      <xdr:rowOff>63500</xdr:rowOff>
    </xdr:to>
    <xdr:sp macro="" textlink="">
      <xdr:nvSpPr>
        <xdr:cNvPr id="438" name="フローチャート : 判断 437"/>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73677</xdr:rowOff>
    </xdr:from>
    <xdr:ext cx="736600" cy="259045"/>
    <xdr:sp macro="" textlink="">
      <xdr:nvSpPr>
        <xdr:cNvPr id="439" name="テキスト ボックス 438"/>
        <xdr:cNvSpPr txBox="1"/>
      </xdr:nvSpPr>
      <xdr:spPr>
        <a:xfrm>
          <a:off x="15290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147574</xdr:rowOff>
    </xdr:from>
    <xdr:to>
      <xdr:col>21</xdr:col>
      <xdr:colOff>361950</xdr:colOff>
      <xdr:row>78</xdr:row>
      <xdr:rowOff>21844</xdr:rowOff>
    </xdr:to>
    <xdr:cxnSp macro="">
      <xdr:nvCxnSpPr>
        <xdr:cNvPr id="440" name="直線コネクタ 439"/>
        <xdr:cNvCxnSpPr/>
      </xdr:nvCxnSpPr>
      <xdr:spPr>
        <a:xfrm>
          <a:off x="13893800" y="133492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64770</xdr:rowOff>
    </xdr:from>
    <xdr:to>
      <xdr:col>21</xdr:col>
      <xdr:colOff>412750</xdr:colOff>
      <xdr:row>77</xdr:row>
      <xdr:rowOff>166370</xdr:rowOff>
    </xdr:to>
    <xdr:sp macro="" textlink="">
      <xdr:nvSpPr>
        <xdr:cNvPr id="441" name="フローチャート : 判断 440"/>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5097</xdr:rowOff>
    </xdr:from>
    <xdr:ext cx="762000" cy="259045"/>
    <xdr:sp macro="" textlink="">
      <xdr:nvSpPr>
        <xdr:cNvPr id="442" name="テキスト ボックス 441"/>
        <xdr:cNvSpPr txBox="1"/>
      </xdr:nvSpPr>
      <xdr:spPr>
        <a:xfrm>
          <a:off x="14401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37846</xdr:rowOff>
    </xdr:from>
    <xdr:to>
      <xdr:col>20</xdr:col>
      <xdr:colOff>158750</xdr:colOff>
      <xdr:row>77</xdr:row>
      <xdr:rowOff>147574</xdr:rowOff>
    </xdr:to>
    <xdr:cxnSp macro="">
      <xdr:nvCxnSpPr>
        <xdr:cNvPr id="443" name="直線コネクタ 442"/>
        <xdr:cNvCxnSpPr/>
      </xdr:nvCxnSpPr>
      <xdr:spPr>
        <a:xfrm>
          <a:off x="13004800" y="1323949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41911</xdr:rowOff>
    </xdr:from>
    <xdr:to>
      <xdr:col>20</xdr:col>
      <xdr:colOff>209550</xdr:colOff>
      <xdr:row>77</xdr:row>
      <xdr:rowOff>143511</xdr:rowOff>
    </xdr:to>
    <xdr:sp macro="" textlink="">
      <xdr:nvSpPr>
        <xdr:cNvPr id="444" name="フローチャート : 判断 443"/>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153688</xdr:rowOff>
    </xdr:from>
    <xdr:ext cx="762000" cy="259045"/>
    <xdr:sp macro="" textlink="">
      <xdr:nvSpPr>
        <xdr:cNvPr id="445" name="テキスト ボックス 444"/>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28194</xdr:rowOff>
    </xdr:from>
    <xdr:to>
      <xdr:col>19</xdr:col>
      <xdr:colOff>6350</xdr:colOff>
      <xdr:row>77</xdr:row>
      <xdr:rowOff>129794</xdr:rowOff>
    </xdr:to>
    <xdr:sp macro="" textlink="">
      <xdr:nvSpPr>
        <xdr:cNvPr id="446" name="フローチャート : 判断 445"/>
        <xdr:cNvSpPr/>
      </xdr:nvSpPr>
      <xdr:spPr>
        <a:xfrm>
          <a:off x="12954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114571</xdr:rowOff>
    </xdr:from>
    <xdr:ext cx="762000" cy="259045"/>
    <xdr:sp macro="" textlink="">
      <xdr:nvSpPr>
        <xdr:cNvPr id="447" name="テキスト ボックス 446"/>
        <xdr:cNvSpPr txBox="1"/>
      </xdr:nvSpPr>
      <xdr:spPr>
        <a:xfrm>
          <a:off x="12623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35052</xdr:rowOff>
    </xdr:from>
    <xdr:to>
      <xdr:col>24</xdr:col>
      <xdr:colOff>82550</xdr:colOff>
      <xdr:row>78</xdr:row>
      <xdr:rowOff>136652</xdr:rowOff>
    </xdr:to>
    <xdr:sp macro="" textlink="">
      <xdr:nvSpPr>
        <xdr:cNvPr id="453" name="円/楕円 452"/>
        <xdr:cNvSpPr/>
      </xdr:nvSpPr>
      <xdr:spPr>
        <a:xfrm>
          <a:off x="16459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7129</xdr:rowOff>
    </xdr:from>
    <xdr:ext cx="762000" cy="259045"/>
    <xdr:sp macro="" textlink="">
      <xdr:nvSpPr>
        <xdr:cNvPr id="454" name="公債費以外該当値テキスト"/>
        <xdr:cNvSpPr txBox="1"/>
      </xdr:nvSpPr>
      <xdr:spPr>
        <a:xfrm>
          <a:off x="16598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71628</xdr:rowOff>
    </xdr:from>
    <xdr:to>
      <xdr:col>22</xdr:col>
      <xdr:colOff>615950</xdr:colOff>
      <xdr:row>79</xdr:row>
      <xdr:rowOff>1778</xdr:rowOff>
    </xdr:to>
    <xdr:sp macro="" textlink="">
      <xdr:nvSpPr>
        <xdr:cNvPr id="455" name="円/楕円 454"/>
        <xdr:cNvSpPr/>
      </xdr:nvSpPr>
      <xdr:spPr>
        <a:xfrm>
          <a:off x="15621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158005</xdr:rowOff>
    </xdr:from>
    <xdr:ext cx="736600" cy="259045"/>
    <xdr:sp macro="" textlink="">
      <xdr:nvSpPr>
        <xdr:cNvPr id="456" name="テキスト ボックス 455"/>
        <xdr:cNvSpPr txBox="1"/>
      </xdr:nvSpPr>
      <xdr:spPr>
        <a:xfrm>
          <a:off x="15290800" y="1353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142494</xdr:rowOff>
    </xdr:from>
    <xdr:to>
      <xdr:col>21</xdr:col>
      <xdr:colOff>412750</xdr:colOff>
      <xdr:row>78</xdr:row>
      <xdr:rowOff>72644</xdr:rowOff>
    </xdr:to>
    <xdr:sp macro="" textlink="">
      <xdr:nvSpPr>
        <xdr:cNvPr id="457" name="円/楕円 456"/>
        <xdr:cNvSpPr/>
      </xdr:nvSpPr>
      <xdr:spPr>
        <a:xfrm>
          <a:off x="14732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57421</xdr:rowOff>
    </xdr:from>
    <xdr:ext cx="762000" cy="259045"/>
    <xdr:sp macro="" textlink="">
      <xdr:nvSpPr>
        <xdr:cNvPr id="458" name="テキスト ボックス 457"/>
        <xdr:cNvSpPr txBox="1"/>
      </xdr:nvSpPr>
      <xdr:spPr>
        <a:xfrm>
          <a:off x="14401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96774</xdr:rowOff>
    </xdr:from>
    <xdr:to>
      <xdr:col>20</xdr:col>
      <xdr:colOff>209550</xdr:colOff>
      <xdr:row>78</xdr:row>
      <xdr:rowOff>26924</xdr:rowOff>
    </xdr:to>
    <xdr:sp macro="" textlink="">
      <xdr:nvSpPr>
        <xdr:cNvPr id="459" name="円/楕円 458"/>
        <xdr:cNvSpPr/>
      </xdr:nvSpPr>
      <xdr:spPr>
        <a:xfrm>
          <a:off x="13843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11701</xdr:rowOff>
    </xdr:from>
    <xdr:ext cx="762000" cy="259045"/>
    <xdr:sp macro="" textlink="">
      <xdr:nvSpPr>
        <xdr:cNvPr id="460" name="テキスト ボックス 459"/>
        <xdr:cNvSpPr txBox="1"/>
      </xdr:nvSpPr>
      <xdr:spPr>
        <a:xfrm>
          <a:off x="13512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158496</xdr:rowOff>
    </xdr:from>
    <xdr:to>
      <xdr:col>19</xdr:col>
      <xdr:colOff>6350</xdr:colOff>
      <xdr:row>77</xdr:row>
      <xdr:rowOff>88646</xdr:rowOff>
    </xdr:to>
    <xdr:sp macro="" textlink="">
      <xdr:nvSpPr>
        <xdr:cNvPr id="461" name="円/楕円 460"/>
        <xdr:cNvSpPr/>
      </xdr:nvSpPr>
      <xdr:spPr>
        <a:xfrm>
          <a:off x="12954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98823</xdr:rowOff>
    </xdr:from>
    <xdr:ext cx="762000" cy="259045"/>
    <xdr:sp macro="" textlink="">
      <xdr:nvSpPr>
        <xdr:cNvPr id="462" name="テキスト ボックス 461"/>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北海道森町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138415</xdr:rowOff>
    </xdr:from>
    <xdr:to>
      <xdr:col>4</xdr:col>
      <xdr:colOff>1117600</xdr:colOff>
      <xdr:row>19</xdr:row>
      <xdr:rowOff>170564</xdr:rowOff>
    </xdr:to>
    <xdr:cxnSp macro="">
      <xdr:nvCxnSpPr>
        <xdr:cNvPr id="45" name="直線コネクタ 44"/>
        <xdr:cNvCxnSpPr/>
      </xdr:nvCxnSpPr>
      <xdr:spPr bwMode="auto">
        <a:xfrm flipV="1">
          <a:off x="5651500" y="2243440"/>
          <a:ext cx="0" cy="12322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142641</xdr:rowOff>
    </xdr:from>
    <xdr:ext cx="762000" cy="259045"/>
    <xdr:sp macro="" textlink="">
      <xdr:nvSpPr>
        <xdr:cNvPr id="46" name="人口1人当たり決算額の推移最小値テキスト130"/>
        <xdr:cNvSpPr txBox="1"/>
      </xdr:nvSpPr>
      <xdr:spPr>
        <a:xfrm>
          <a:off x="5740400" y="344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60,533</a:t>
          </a:r>
          <a:endParaRPr kumimoji="1" lang="ja-JP" altLang="en-US" sz="1000" b="1">
            <a:latin typeface="ＭＳ Ｐゴシック"/>
          </a:endParaRPr>
        </a:p>
      </xdr:txBody>
    </xdr:sp>
    <xdr:clientData/>
  </xdr:oneCellAnchor>
  <xdr:twoCellAnchor>
    <xdr:from>
      <xdr:col>4</xdr:col>
      <xdr:colOff>1028700</xdr:colOff>
      <xdr:row>19</xdr:row>
      <xdr:rowOff>170564</xdr:rowOff>
    </xdr:from>
    <xdr:to>
      <xdr:col>5</xdr:col>
      <xdr:colOff>73025</xdr:colOff>
      <xdr:row>19</xdr:row>
      <xdr:rowOff>170564</xdr:rowOff>
    </xdr:to>
    <xdr:cxnSp macro="">
      <xdr:nvCxnSpPr>
        <xdr:cNvPr id="47" name="直線コネクタ 46"/>
        <xdr:cNvCxnSpPr/>
      </xdr:nvCxnSpPr>
      <xdr:spPr bwMode="auto">
        <a:xfrm>
          <a:off x="5562600" y="34757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53342</xdr:rowOff>
    </xdr:from>
    <xdr:ext cx="762000" cy="259045"/>
    <xdr:sp macro="" textlink="">
      <xdr:nvSpPr>
        <xdr:cNvPr id="48" name="人口1人当たり決算額の推移最大値テキスト130"/>
        <xdr:cNvSpPr txBox="1"/>
      </xdr:nvSpPr>
      <xdr:spPr>
        <a:xfrm>
          <a:off x="5740400" y="198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222,252</a:t>
          </a:r>
          <a:endParaRPr kumimoji="1" lang="ja-JP" altLang="en-US" sz="1000" b="1">
            <a:latin typeface="ＭＳ Ｐゴシック"/>
          </a:endParaRPr>
        </a:p>
      </xdr:txBody>
    </xdr:sp>
    <xdr:clientData/>
  </xdr:oneCellAnchor>
  <xdr:twoCellAnchor>
    <xdr:from>
      <xdr:col>4</xdr:col>
      <xdr:colOff>1028700</xdr:colOff>
      <xdr:row>12</xdr:row>
      <xdr:rowOff>138415</xdr:rowOff>
    </xdr:from>
    <xdr:to>
      <xdr:col>5</xdr:col>
      <xdr:colOff>73025</xdr:colOff>
      <xdr:row>12</xdr:row>
      <xdr:rowOff>138415</xdr:rowOff>
    </xdr:to>
    <xdr:cxnSp macro="">
      <xdr:nvCxnSpPr>
        <xdr:cNvPr id="49" name="直線コネクタ 48"/>
        <xdr:cNvCxnSpPr/>
      </xdr:nvCxnSpPr>
      <xdr:spPr bwMode="auto">
        <a:xfrm>
          <a:off x="5562600" y="2243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107180</xdr:rowOff>
    </xdr:from>
    <xdr:to>
      <xdr:col>4</xdr:col>
      <xdr:colOff>1117600</xdr:colOff>
      <xdr:row>16</xdr:row>
      <xdr:rowOff>119997</xdr:rowOff>
    </xdr:to>
    <xdr:cxnSp macro="">
      <xdr:nvCxnSpPr>
        <xdr:cNvPr id="50" name="直線コネクタ 49"/>
        <xdr:cNvCxnSpPr/>
      </xdr:nvCxnSpPr>
      <xdr:spPr bwMode="auto">
        <a:xfrm flipV="1">
          <a:off x="5003800" y="2898005"/>
          <a:ext cx="647700" cy="12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2435</xdr:rowOff>
    </xdr:from>
    <xdr:ext cx="762000" cy="259045"/>
    <xdr:sp macro="" textlink="">
      <xdr:nvSpPr>
        <xdr:cNvPr id="51" name="人口1人当たり決算額の推移平均値テキスト130"/>
        <xdr:cNvSpPr txBox="1"/>
      </xdr:nvSpPr>
      <xdr:spPr>
        <a:xfrm>
          <a:off x="5740400" y="2964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117,266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30358</xdr:rowOff>
    </xdr:from>
    <xdr:to>
      <xdr:col>5</xdr:col>
      <xdr:colOff>34925</xdr:colOff>
      <xdr:row>17</xdr:row>
      <xdr:rowOff>131958</xdr:rowOff>
    </xdr:to>
    <xdr:sp macro="" textlink="">
      <xdr:nvSpPr>
        <xdr:cNvPr id="52" name="フローチャート : 判断 51"/>
        <xdr:cNvSpPr/>
      </xdr:nvSpPr>
      <xdr:spPr bwMode="auto">
        <a:xfrm>
          <a:off x="5600700" y="2992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119997</xdr:rowOff>
    </xdr:from>
    <xdr:to>
      <xdr:col>4</xdr:col>
      <xdr:colOff>469900</xdr:colOff>
      <xdr:row>16</xdr:row>
      <xdr:rowOff>160604</xdr:rowOff>
    </xdr:to>
    <xdr:cxnSp macro="">
      <xdr:nvCxnSpPr>
        <xdr:cNvPr id="53" name="直線コネクタ 52"/>
        <xdr:cNvCxnSpPr/>
      </xdr:nvCxnSpPr>
      <xdr:spPr bwMode="auto">
        <a:xfrm flipV="1">
          <a:off x="4305300" y="2910822"/>
          <a:ext cx="698500" cy="40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41057</xdr:rowOff>
    </xdr:from>
    <xdr:to>
      <xdr:col>4</xdr:col>
      <xdr:colOff>520700</xdr:colOff>
      <xdr:row>17</xdr:row>
      <xdr:rowOff>142657</xdr:rowOff>
    </xdr:to>
    <xdr:sp macro="" textlink="">
      <xdr:nvSpPr>
        <xdr:cNvPr id="54" name="フローチャート : 判断 53"/>
        <xdr:cNvSpPr/>
      </xdr:nvSpPr>
      <xdr:spPr bwMode="auto">
        <a:xfrm>
          <a:off x="4953000" y="3003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127434</xdr:rowOff>
    </xdr:from>
    <xdr:ext cx="736600" cy="259045"/>
    <xdr:sp macro="" textlink="">
      <xdr:nvSpPr>
        <xdr:cNvPr id="55" name="テキスト ボックス 54"/>
        <xdr:cNvSpPr txBox="1"/>
      </xdr:nvSpPr>
      <xdr:spPr>
        <a:xfrm>
          <a:off x="4622800" y="3089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115,862</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115928</xdr:rowOff>
    </xdr:from>
    <xdr:to>
      <xdr:col>3</xdr:col>
      <xdr:colOff>904875</xdr:colOff>
      <xdr:row>16</xdr:row>
      <xdr:rowOff>160604</xdr:rowOff>
    </xdr:to>
    <xdr:cxnSp macro="">
      <xdr:nvCxnSpPr>
        <xdr:cNvPr id="56" name="直線コネクタ 55"/>
        <xdr:cNvCxnSpPr/>
      </xdr:nvCxnSpPr>
      <xdr:spPr bwMode="auto">
        <a:xfrm>
          <a:off x="3606800" y="2906753"/>
          <a:ext cx="698500" cy="44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63825</xdr:rowOff>
    </xdr:from>
    <xdr:to>
      <xdr:col>3</xdr:col>
      <xdr:colOff>955675</xdr:colOff>
      <xdr:row>17</xdr:row>
      <xdr:rowOff>165425</xdr:rowOff>
    </xdr:to>
    <xdr:sp macro="" textlink="">
      <xdr:nvSpPr>
        <xdr:cNvPr id="57" name="フローチャート : 判断 56"/>
        <xdr:cNvSpPr/>
      </xdr:nvSpPr>
      <xdr:spPr bwMode="auto">
        <a:xfrm>
          <a:off x="4254500" y="3026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150202</xdr:rowOff>
    </xdr:from>
    <xdr:ext cx="762000" cy="259045"/>
    <xdr:sp macro="" textlink="">
      <xdr:nvSpPr>
        <xdr:cNvPr id="58" name="テキスト ボックス 57"/>
        <xdr:cNvSpPr txBox="1"/>
      </xdr:nvSpPr>
      <xdr:spPr>
        <a:xfrm>
          <a:off x="3924300" y="31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115928</xdr:rowOff>
    </xdr:from>
    <xdr:to>
      <xdr:col>3</xdr:col>
      <xdr:colOff>206375</xdr:colOff>
      <xdr:row>17</xdr:row>
      <xdr:rowOff>28252</xdr:rowOff>
    </xdr:to>
    <xdr:cxnSp macro="">
      <xdr:nvCxnSpPr>
        <xdr:cNvPr id="59" name="直線コネクタ 58"/>
        <xdr:cNvCxnSpPr/>
      </xdr:nvCxnSpPr>
      <xdr:spPr bwMode="auto">
        <a:xfrm flipV="1">
          <a:off x="2908300" y="2906753"/>
          <a:ext cx="698500" cy="83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38191</xdr:rowOff>
    </xdr:from>
    <xdr:to>
      <xdr:col>3</xdr:col>
      <xdr:colOff>257175</xdr:colOff>
      <xdr:row>17</xdr:row>
      <xdr:rowOff>139791</xdr:rowOff>
    </xdr:to>
    <xdr:sp macro="" textlink="">
      <xdr:nvSpPr>
        <xdr:cNvPr id="60" name="フローチャート : 判断 59"/>
        <xdr:cNvSpPr/>
      </xdr:nvSpPr>
      <xdr:spPr bwMode="auto">
        <a:xfrm>
          <a:off x="3556000" y="300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124568</xdr:rowOff>
    </xdr:from>
    <xdr:ext cx="762000" cy="259045"/>
    <xdr:sp macro="" textlink="">
      <xdr:nvSpPr>
        <xdr:cNvPr id="61" name="テキスト ボックス 60"/>
        <xdr:cNvSpPr txBox="1"/>
      </xdr:nvSpPr>
      <xdr:spPr>
        <a:xfrm>
          <a:off x="3225800" y="308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24247</xdr:rowOff>
    </xdr:from>
    <xdr:to>
      <xdr:col>2</xdr:col>
      <xdr:colOff>692150</xdr:colOff>
      <xdr:row>17</xdr:row>
      <xdr:rowOff>125847</xdr:rowOff>
    </xdr:to>
    <xdr:sp macro="" textlink="">
      <xdr:nvSpPr>
        <xdr:cNvPr id="62" name="フローチャート : 判断 61"/>
        <xdr:cNvSpPr/>
      </xdr:nvSpPr>
      <xdr:spPr bwMode="auto">
        <a:xfrm>
          <a:off x="2857500" y="298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110624</xdr:rowOff>
    </xdr:from>
    <xdr:ext cx="762000" cy="259045"/>
    <xdr:sp macro="" textlink="">
      <xdr:nvSpPr>
        <xdr:cNvPr id="63" name="テキスト ボックス 62"/>
        <xdr:cNvSpPr txBox="1"/>
      </xdr:nvSpPr>
      <xdr:spPr>
        <a:xfrm>
          <a:off x="2527300" y="307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118,068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56380</xdr:rowOff>
    </xdr:from>
    <xdr:to>
      <xdr:col>5</xdr:col>
      <xdr:colOff>34925</xdr:colOff>
      <xdr:row>16</xdr:row>
      <xdr:rowOff>157980</xdr:rowOff>
    </xdr:to>
    <xdr:sp macro="" textlink="">
      <xdr:nvSpPr>
        <xdr:cNvPr id="69" name="円/楕円 68"/>
        <xdr:cNvSpPr/>
      </xdr:nvSpPr>
      <xdr:spPr bwMode="auto">
        <a:xfrm>
          <a:off x="5600700" y="2847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72907</xdr:rowOff>
    </xdr:from>
    <xdr:ext cx="762000" cy="259045"/>
    <xdr:sp macro="" textlink="">
      <xdr:nvSpPr>
        <xdr:cNvPr id="70" name="人口1人当たり決算額の推移該当値テキスト130"/>
        <xdr:cNvSpPr txBox="1"/>
      </xdr:nvSpPr>
      <xdr:spPr>
        <a:xfrm>
          <a:off x="5740400" y="269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136,351</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69197</xdr:rowOff>
    </xdr:from>
    <xdr:to>
      <xdr:col>4</xdr:col>
      <xdr:colOff>520700</xdr:colOff>
      <xdr:row>16</xdr:row>
      <xdr:rowOff>170797</xdr:rowOff>
    </xdr:to>
    <xdr:sp macro="" textlink="">
      <xdr:nvSpPr>
        <xdr:cNvPr id="71" name="円/楕円 70"/>
        <xdr:cNvSpPr/>
      </xdr:nvSpPr>
      <xdr:spPr bwMode="auto">
        <a:xfrm>
          <a:off x="4953000" y="2860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9524</xdr:rowOff>
    </xdr:from>
    <xdr:ext cx="736600" cy="259045"/>
    <xdr:sp macro="" textlink="">
      <xdr:nvSpPr>
        <xdr:cNvPr id="72" name="テキスト ボックス 71"/>
        <xdr:cNvSpPr txBox="1"/>
      </xdr:nvSpPr>
      <xdr:spPr>
        <a:xfrm>
          <a:off x="4622800" y="2628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134,669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109804</xdr:rowOff>
    </xdr:from>
    <xdr:to>
      <xdr:col>3</xdr:col>
      <xdr:colOff>955675</xdr:colOff>
      <xdr:row>17</xdr:row>
      <xdr:rowOff>39954</xdr:rowOff>
    </xdr:to>
    <xdr:sp macro="" textlink="">
      <xdr:nvSpPr>
        <xdr:cNvPr id="73" name="円/楕円 72"/>
        <xdr:cNvSpPr/>
      </xdr:nvSpPr>
      <xdr:spPr bwMode="auto">
        <a:xfrm>
          <a:off x="4254500" y="2900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50131</xdr:rowOff>
    </xdr:from>
    <xdr:ext cx="762000" cy="259045"/>
    <xdr:sp macro="" textlink="">
      <xdr:nvSpPr>
        <xdr:cNvPr id="74" name="テキスト ボックス 73"/>
        <xdr:cNvSpPr txBox="1"/>
      </xdr:nvSpPr>
      <xdr:spPr>
        <a:xfrm>
          <a:off x="3924300" y="2669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129,340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65128</xdr:rowOff>
    </xdr:from>
    <xdr:to>
      <xdr:col>3</xdr:col>
      <xdr:colOff>257175</xdr:colOff>
      <xdr:row>16</xdr:row>
      <xdr:rowOff>166728</xdr:rowOff>
    </xdr:to>
    <xdr:sp macro="" textlink="">
      <xdr:nvSpPr>
        <xdr:cNvPr id="75" name="円/楕円 74"/>
        <xdr:cNvSpPr/>
      </xdr:nvSpPr>
      <xdr:spPr bwMode="auto">
        <a:xfrm>
          <a:off x="3556000" y="2855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5455</xdr:rowOff>
    </xdr:from>
    <xdr:ext cx="762000" cy="259045"/>
    <xdr:sp macro="" textlink="">
      <xdr:nvSpPr>
        <xdr:cNvPr id="76" name="テキスト ボックス 75"/>
        <xdr:cNvSpPr txBox="1"/>
      </xdr:nvSpPr>
      <xdr:spPr>
        <a:xfrm>
          <a:off x="3225800" y="2624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135,203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148902</xdr:rowOff>
    </xdr:from>
    <xdr:to>
      <xdr:col>2</xdr:col>
      <xdr:colOff>692150</xdr:colOff>
      <xdr:row>17</xdr:row>
      <xdr:rowOff>79052</xdr:rowOff>
    </xdr:to>
    <xdr:sp macro="" textlink="">
      <xdr:nvSpPr>
        <xdr:cNvPr id="77" name="円/楕円 76"/>
        <xdr:cNvSpPr/>
      </xdr:nvSpPr>
      <xdr:spPr bwMode="auto">
        <a:xfrm>
          <a:off x="2857500" y="2939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89229</xdr:rowOff>
    </xdr:from>
    <xdr:ext cx="762000" cy="259045"/>
    <xdr:sp macro="" textlink="">
      <xdr:nvSpPr>
        <xdr:cNvPr id="78" name="テキスト ボックス 77"/>
        <xdr:cNvSpPr txBox="1"/>
      </xdr:nvSpPr>
      <xdr:spPr>
        <a:xfrm>
          <a:off x="2527300" y="270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124,209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322091</xdr:rowOff>
    </xdr:from>
    <xdr:to>
      <xdr:col>4</xdr:col>
      <xdr:colOff>1117600</xdr:colOff>
      <xdr:row>37</xdr:row>
      <xdr:rowOff>318243</xdr:rowOff>
    </xdr:to>
    <xdr:cxnSp macro="">
      <xdr:nvCxnSpPr>
        <xdr:cNvPr id="107" name="直線コネクタ 106"/>
        <xdr:cNvCxnSpPr/>
      </xdr:nvCxnSpPr>
      <xdr:spPr bwMode="auto">
        <a:xfrm flipV="1">
          <a:off x="5651500" y="6246641"/>
          <a:ext cx="0" cy="1196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290320</xdr:rowOff>
    </xdr:from>
    <xdr:ext cx="762000" cy="259045"/>
    <xdr:sp macro="" textlink="">
      <xdr:nvSpPr>
        <xdr:cNvPr id="108" name="人口1人当たり決算額の推移最小値テキスト445"/>
        <xdr:cNvSpPr txBox="1"/>
      </xdr:nvSpPr>
      <xdr:spPr>
        <a:xfrm>
          <a:off x="5740400" y="741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5,961</a:t>
          </a:r>
          <a:endParaRPr kumimoji="1" lang="ja-JP" altLang="en-US" sz="1000" b="1">
            <a:latin typeface="ＭＳ Ｐゴシック"/>
          </a:endParaRPr>
        </a:p>
      </xdr:txBody>
    </xdr:sp>
    <xdr:clientData/>
  </xdr:oneCellAnchor>
  <xdr:twoCellAnchor>
    <xdr:from>
      <xdr:col>4</xdr:col>
      <xdr:colOff>1028700</xdr:colOff>
      <xdr:row>37</xdr:row>
      <xdr:rowOff>318243</xdr:rowOff>
    </xdr:from>
    <xdr:to>
      <xdr:col>5</xdr:col>
      <xdr:colOff>73025</xdr:colOff>
      <xdr:row>37</xdr:row>
      <xdr:rowOff>318243</xdr:rowOff>
    </xdr:to>
    <xdr:cxnSp macro="">
      <xdr:nvCxnSpPr>
        <xdr:cNvPr id="109" name="直線コネクタ 108"/>
        <xdr:cNvCxnSpPr/>
      </xdr:nvCxnSpPr>
      <xdr:spPr bwMode="auto">
        <a:xfrm>
          <a:off x="5562600" y="7442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65568</xdr:rowOff>
    </xdr:from>
    <xdr:ext cx="762000" cy="259045"/>
    <xdr:sp macro="" textlink="">
      <xdr:nvSpPr>
        <xdr:cNvPr id="110" name="人口1人当たり決算額の推移最大値テキスト445"/>
        <xdr:cNvSpPr txBox="1"/>
      </xdr:nvSpPr>
      <xdr:spPr>
        <a:xfrm>
          <a:off x="5740400" y="599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68,759</a:t>
          </a:r>
          <a:endParaRPr kumimoji="1" lang="ja-JP" altLang="en-US" sz="1000" b="1">
            <a:latin typeface="ＭＳ Ｐゴシック"/>
          </a:endParaRPr>
        </a:p>
      </xdr:txBody>
    </xdr:sp>
    <xdr:clientData/>
  </xdr:oneCellAnchor>
  <xdr:twoCellAnchor>
    <xdr:from>
      <xdr:col>4</xdr:col>
      <xdr:colOff>1028700</xdr:colOff>
      <xdr:row>33</xdr:row>
      <xdr:rowOff>322091</xdr:rowOff>
    </xdr:from>
    <xdr:to>
      <xdr:col>5</xdr:col>
      <xdr:colOff>73025</xdr:colOff>
      <xdr:row>33</xdr:row>
      <xdr:rowOff>322091</xdr:rowOff>
    </xdr:to>
    <xdr:cxnSp macro="">
      <xdr:nvCxnSpPr>
        <xdr:cNvPr id="111" name="直線コネクタ 110"/>
        <xdr:cNvCxnSpPr/>
      </xdr:nvCxnSpPr>
      <xdr:spPr bwMode="auto">
        <a:xfrm>
          <a:off x="5562600" y="62466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334321</xdr:rowOff>
    </xdr:from>
    <xdr:to>
      <xdr:col>4</xdr:col>
      <xdr:colOff>1117600</xdr:colOff>
      <xdr:row>35</xdr:row>
      <xdr:rowOff>14700</xdr:rowOff>
    </xdr:to>
    <xdr:cxnSp macro="">
      <xdr:nvCxnSpPr>
        <xdr:cNvPr id="112" name="直線コネクタ 111"/>
        <xdr:cNvCxnSpPr/>
      </xdr:nvCxnSpPr>
      <xdr:spPr bwMode="auto">
        <a:xfrm>
          <a:off x="5003800" y="6601771"/>
          <a:ext cx="647700" cy="23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283963</xdr:rowOff>
    </xdr:from>
    <xdr:ext cx="762000" cy="259045"/>
    <xdr:sp macro="" textlink="">
      <xdr:nvSpPr>
        <xdr:cNvPr id="113" name="人口1人当たり決算額の推移平均値テキスト445"/>
        <xdr:cNvSpPr txBox="1"/>
      </xdr:nvSpPr>
      <xdr:spPr>
        <a:xfrm>
          <a:off x="5740400" y="68943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30,628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311886</xdr:rowOff>
    </xdr:from>
    <xdr:to>
      <xdr:col>5</xdr:col>
      <xdr:colOff>34925</xdr:colOff>
      <xdr:row>36</xdr:row>
      <xdr:rowOff>70586</xdr:rowOff>
    </xdr:to>
    <xdr:sp macro="" textlink="">
      <xdr:nvSpPr>
        <xdr:cNvPr id="114" name="フローチャート : 判断 113"/>
        <xdr:cNvSpPr/>
      </xdr:nvSpPr>
      <xdr:spPr bwMode="auto">
        <a:xfrm>
          <a:off x="5600700" y="6922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288449</xdr:rowOff>
    </xdr:from>
    <xdr:to>
      <xdr:col>4</xdr:col>
      <xdr:colOff>469900</xdr:colOff>
      <xdr:row>34</xdr:row>
      <xdr:rowOff>334321</xdr:rowOff>
    </xdr:to>
    <xdr:cxnSp macro="">
      <xdr:nvCxnSpPr>
        <xdr:cNvPr id="115" name="直線コネクタ 114"/>
        <xdr:cNvCxnSpPr/>
      </xdr:nvCxnSpPr>
      <xdr:spPr bwMode="auto">
        <a:xfrm>
          <a:off x="4305300" y="6555899"/>
          <a:ext cx="698500" cy="45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270643</xdr:rowOff>
    </xdr:from>
    <xdr:to>
      <xdr:col>4</xdr:col>
      <xdr:colOff>520700</xdr:colOff>
      <xdr:row>36</xdr:row>
      <xdr:rowOff>29343</xdr:rowOff>
    </xdr:to>
    <xdr:sp macro="" textlink="">
      <xdr:nvSpPr>
        <xdr:cNvPr id="116" name="フローチャート : 判断 115"/>
        <xdr:cNvSpPr/>
      </xdr:nvSpPr>
      <xdr:spPr bwMode="auto">
        <a:xfrm>
          <a:off x="4953000" y="688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14120</xdr:rowOff>
    </xdr:from>
    <xdr:ext cx="736600" cy="259045"/>
    <xdr:sp macro="" textlink="">
      <xdr:nvSpPr>
        <xdr:cNvPr id="117" name="テキスト ボックス 116"/>
        <xdr:cNvSpPr txBox="1"/>
      </xdr:nvSpPr>
      <xdr:spPr>
        <a:xfrm>
          <a:off x="4622800" y="6967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32,793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282010</xdr:rowOff>
    </xdr:from>
    <xdr:to>
      <xdr:col>3</xdr:col>
      <xdr:colOff>904875</xdr:colOff>
      <xdr:row>34</xdr:row>
      <xdr:rowOff>288449</xdr:rowOff>
    </xdr:to>
    <xdr:cxnSp macro="">
      <xdr:nvCxnSpPr>
        <xdr:cNvPr id="118" name="直線コネクタ 117"/>
        <xdr:cNvCxnSpPr/>
      </xdr:nvCxnSpPr>
      <xdr:spPr bwMode="auto">
        <a:xfrm>
          <a:off x="3606800" y="6549460"/>
          <a:ext cx="698500" cy="6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188119</xdr:rowOff>
    </xdr:from>
    <xdr:to>
      <xdr:col>3</xdr:col>
      <xdr:colOff>955675</xdr:colOff>
      <xdr:row>35</xdr:row>
      <xdr:rowOff>289719</xdr:rowOff>
    </xdr:to>
    <xdr:sp macro="" textlink="">
      <xdr:nvSpPr>
        <xdr:cNvPr id="119" name="フローチャート : 判断 118"/>
        <xdr:cNvSpPr/>
      </xdr:nvSpPr>
      <xdr:spPr bwMode="auto">
        <a:xfrm>
          <a:off x="4254500" y="67984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274496</xdr:rowOff>
    </xdr:from>
    <xdr:ext cx="762000" cy="259045"/>
    <xdr:sp macro="" textlink="">
      <xdr:nvSpPr>
        <xdr:cNvPr id="120" name="テキスト ボックス 119"/>
        <xdr:cNvSpPr txBox="1"/>
      </xdr:nvSpPr>
      <xdr:spPr>
        <a:xfrm>
          <a:off x="3924300" y="688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263246</xdr:rowOff>
    </xdr:from>
    <xdr:to>
      <xdr:col>3</xdr:col>
      <xdr:colOff>206375</xdr:colOff>
      <xdr:row>34</xdr:row>
      <xdr:rowOff>282010</xdr:rowOff>
    </xdr:to>
    <xdr:cxnSp macro="">
      <xdr:nvCxnSpPr>
        <xdr:cNvPr id="121" name="直線コネクタ 120"/>
        <xdr:cNvCxnSpPr/>
      </xdr:nvCxnSpPr>
      <xdr:spPr bwMode="auto">
        <a:xfrm>
          <a:off x="2908300" y="6530696"/>
          <a:ext cx="698500" cy="18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138512</xdr:rowOff>
    </xdr:from>
    <xdr:to>
      <xdr:col>3</xdr:col>
      <xdr:colOff>257175</xdr:colOff>
      <xdr:row>35</xdr:row>
      <xdr:rowOff>240112</xdr:rowOff>
    </xdr:to>
    <xdr:sp macro="" textlink="">
      <xdr:nvSpPr>
        <xdr:cNvPr id="122" name="フローチャート : 判断 121"/>
        <xdr:cNvSpPr/>
      </xdr:nvSpPr>
      <xdr:spPr bwMode="auto">
        <a:xfrm>
          <a:off x="3556000" y="674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224889</xdr:rowOff>
    </xdr:from>
    <xdr:ext cx="762000" cy="259045"/>
    <xdr:sp macro="" textlink="">
      <xdr:nvSpPr>
        <xdr:cNvPr id="123" name="テキスト ボックス 122"/>
        <xdr:cNvSpPr txBox="1"/>
      </xdr:nvSpPr>
      <xdr:spPr>
        <a:xfrm>
          <a:off x="3225800" y="683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61950</xdr:rowOff>
    </xdr:from>
    <xdr:to>
      <xdr:col>2</xdr:col>
      <xdr:colOff>692150</xdr:colOff>
      <xdr:row>35</xdr:row>
      <xdr:rowOff>163550</xdr:rowOff>
    </xdr:to>
    <xdr:sp macro="" textlink="">
      <xdr:nvSpPr>
        <xdr:cNvPr id="124" name="フローチャート : 判断 123"/>
        <xdr:cNvSpPr/>
      </xdr:nvSpPr>
      <xdr:spPr bwMode="auto">
        <a:xfrm>
          <a:off x="2857500" y="6672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148327</xdr:rowOff>
    </xdr:from>
    <xdr:ext cx="762000" cy="259045"/>
    <xdr:sp macro="" textlink="">
      <xdr:nvSpPr>
        <xdr:cNvPr id="125" name="テキスト ボックス 124"/>
        <xdr:cNvSpPr txBox="1"/>
      </xdr:nvSpPr>
      <xdr:spPr>
        <a:xfrm>
          <a:off x="2527300" y="67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43,748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306800</xdr:rowOff>
    </xdr:from>
    <xdr:to>
      <xdr:col>5</xdr:col>
      <xdr:colOff>34925</xdr:colOff>
      <xdr:row>35</xdr:row>
      <xdr:rowOff>65500</xdr:rowOff>
    </xdr:to>
    <xdr:sp macro="" textlink="">
      <xdr:nvSpPr>
        <xdr:cNvPr id="131" name="円/楕円 130"/>
        <xdr:cNvSpPr/>
      </xdr:nvSpPr>
      <xdr:spPr bwMode="auto">
        <a:xfrm>
          <a:off x="5600700" y="6574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151877</xdr:rowOff>
    </xdr:from>
    <xdr:ext cx="762000" cy="259045"/>
    <xdr:sp macro="" textlink="">
      <xdr:nvSpPr>
        <xdr:cNvPr id="132" name="人口1人当たり決算額の推移該当値テキスト445"/>
        <xdr:cNvSpPr txBox="1"/>
      </xdr:nvSpPr>
      <xdr:spPr>
        <a:xfrm>
          <a:off x="5740400" y="641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48,895</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283521</xdr:rowOff>
    </xdr:from>
    <xdr:to>
      <xdr:col>4</xdr:col>
      <xdr:colOff>520700</xdr:colOff>
      <xdr:row>35</xdr:row>
      <xdr:rowOff>42221</xdr:rowOff>
    </xdr:to>
    <xdr:sp macro="" textlink="">
      <xdr:nvSpPr>
        <xdr:cNvPr id="133" name="円/楕円 132"/>
        <xdr:cNvSpPr/>
      </xdr:nvSpPr>
      <xdr:spPr bwMode="auto">
        <a:xfrm>
          <a:off x="4953000" y="6550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52398</xdr:rowOff>
    </xdr:from>
    <xdr:ext cx="736600" cy="259045"/>
    <xdr:sp macro="" textlink="">
      <xdr:nvSpPr>
        <xdr:cNvPr id="134" name="テキスト ボックス 133"/>
        <xdr:cNvSpPr txBox="1"/>
      </xdr:nvSpPr>
      <xdr:spPr>
        <a:xfrm>
          <a:off x="4622800" y="6319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50,117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237649</xdr:rowOff>
    </xdr:from>
    <xdr:to>
      <xdr:col>3</xdr:col>
      <xdr:colOff>955675</xdr:colOff>
      <xdr:row>34</xdr:row>
      <xdr:rowOff>339249</xdr:rowOff>
    </xdr:to>
    <xdr:sp macro="" textlink="">
      <xdr:nvSpPr>
        <xdr:cNvPr id="135" name="円/楕円 134"/>
        <xdr:cNvSpPr/>
      </xdr:nvSpPr>
      <xdr:spPr bwMode="auto">
        <a:xfrm>
          <a:off x="4254500" y="6505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6526</xdr:rowOff>
    </xdr:from>
    <xdr:ext cx="762000" cy="259045"/>
    <xdr:sp macro="" textlink="">
      <xdr:nvSpPr>
        <xdr:cNvPr id="136" name="テキスト ボックス 135"/>
        <xdr:cNvSpPr txBox="1"/>
      </xdr:nvSpPr>
      <xdr:spPr>
        <a:xfrm>
          <a:off x="3924300" y="6273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52,525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231210</xdr:rowOff>
    </xdr:from>
    <xdr:to>
      <xdr:col>3</xdr:col>
      <xdr:colOff>257175</xdr:colOff>
      <xdr:row>34</xdr:row>
      <xdr:rowOff>332810</xdr:rowOff>
    </xdr:to>
    <xdr:sp macro="" textlink="">
      <xdr:nvSpPr>
        <xdr:cNvPr id="137" name="円/楕円 136"/>
        <xdr:cNvSpPr/>
      </xdr:nvSpPr>
      <xdr:spPr bwMode="auto">
        <a:xfrm>
          <a:off x="3556000" y="6498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87</xdr:rowOff>
    </xdr:from>
    <xdr:ext cx="762000" cy="259045"/>
    <xdr:sp macro="" textlink="">
      <xdr:nvSpPr>
        <xdr:cNvPr id="138" name="テキスト ボックス 137"/>
        <xdr:cNvSpPr txBox="1"/>
      </xdr:nvSpPr>
      <xdr:spPr>
        <a:xfrm>
          <a:off x="3225800" y="626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52,863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212446</xdr:rowOff>
    </xdr:from>
    <xdr:to>
      <xdr:col>2</xdr:col>
      <xdr:colOff>692150</xdr:colOff>
      <xdr:row>34</xdr:row>
      <xdr:rowOff>314046</xdr:rowOff>
    </xdr:to>
    <xdr:sp macro="" textlink="">
      <xdr:nvSpPr>
        <xdr:cNvPr id="139" name="円/楕円 138"/>
        <xdr:cNvSpPr/>
      </xdr:nvSpPr>
      <xdr:spPr bwMode="auto">
        <a:xfrm>
          <a:off x="2857500" y="6479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324223</xdr:rowOff>
    </xdr:from>
    <xdr:ext cx="762000" cy="259045"/>
    <xdr:sp macro="" textlink="">
      <xdr:nvSpPr>
        <xdr:cNvPr id="140" name="テキスト ボックス 139"/>
        <xdr:cNvSpPr txBox="1"/>
      </xdr:nvSpPr>
      <xdr:spPr>
        <a:xfrm>
          <a:off x="2527300" y="624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53,848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16,592
16,369
368.79
9,693,671
9,597,947
95,662
6,780,335
11,944,644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93.0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122917</xdr:rowOff>
    </xdr:from>
    <xdr:to>
      <xdr:col>6</xdr:col>
      <xdr:colOff>510540</xdr:colOff>
      <xdr:row>39</xdr:row>
      <xdr:rowOff>91656</xdr:rowOff>
    </xdr:to>
    <xdr:cxnSp macro="">
      <xdr:nvCxnSpPr>
        <xdr:cNvPr id="56" name="直線コネクタ 55"/>
        <xdr:cNvCxnSpPr/>
      </xdr:nvCxnSpPr>
      <xdr:spPr>
        <a:xfrm flipV="1">
          <a:off x="4633595" y="5094967"/>
          <a:ext cx="1270" cy="1683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95483</xdr:rowOff>
    </xdr:from>
    <xdr:ext cx="534377" cy="259045"/>
    <xdr:sp macro="" textlink="">
      <xdr:nvSpPr>
        <xdr:cNvPr id="57" name="人件費最小値テキスト"/>
        <xdr:cNvSpPr txBox="1"/>
      </xdr:nvSpPr>
      <xdr:spPr>
        <a:xfrm>
          <a:off x="4686300" y="678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57,522</a:t>
          </a:r>
          <a:endParaRPr kumimoji="1" lang="ja-JP" altLang="en-US" sz="1000" b="1">
            <a:latin typeface="ＭＳ Ｐゴシック"/>
          </a:endParaRPr>
        </a:p>
      </xdr:txBody>
    </xdr:sp>
    <xdr:clientData/>
  </xdr:oneCellAnchor>
  <xdr:twoCellAnchor>
    <xdr:from>
      <xdr:col>6</xdr:col>
      <xdr:colOff>422275</xdr:colOff>
      <xdr:row>39</xdr:row>
      <xdr:rowOff>91656</xdr:rowOff>
    </xdr:from>
    <xdr:to>
      <xdr:col>6</xdr:col>
      <xdr:colOff>600075</xdr:colOff>
      <xdr:row>39</xdr:row>
      <xdr:rowOff>91656</xdr:rowOff>
    </xdr:to>
    <xdr:cxnSp macro="">
      <xdr:nvCxnSpPr>
        <xdr:cNvPr id="58" name="直線コネクタ 57"/>
        <xdr:cNvCxnSpPr/>
      </xdr:nvCxnSpPr>
      <xdr:spPr>
        <a:xfrm>
          <a:off x="4546600" y="677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69594</xdr:rowOff>
    </xdr:from>
    <xdr:ext cx="599010" cy="259045"/>
    <xdr:sp macro="" textlink="">
      <xdr:nvSpPr>
        <xdr:cNvPr id="59" name="人件費最大値テキスト"/>
        <xdr:cNvSpPr txBox="1"/>
      </xdr:nvSpPr>
      <xdr:spPr>
        <a:xfrm>
          <a:off x="4686300" y="487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145,881</a:t>
          </a:r>
          <a:endParaRPr kumimoji="1" lang="ja-JP" altLang="en-US" sz="1000" b="1">
            <a:latin typeface="ＭＳ Ｐゴシック"/>
          </a:endParaRPr>
        </a:p>
      </xdr:txBody>
    </xdr:sp>
    <xdr:clientData/>
  </xdr:oneCellAnchor>
  <xdr:twoCellAnchor>
    <xdr:from>
      <xdr:col>6</xdr:col>
      <xdr:colOff>422275</xdr:colOff>
      <xdr:row>29</xdr:row>
      <xdr:rowOff>122917</xdr:rowOff>
    </xdr:from>
    <xdr:to>
      <xdr:col>6</xdr:col>
      <xdr:colOff>600075</xdr:colOff>
      <xdr:row>29</xdr:row>
      <xdr:rowOff>122917</xdr:rowOff>
    </xdr:to>
    <xdr:cxnSp macro="">
      <xdr:nvCxnSpPr>
        <xdr:cNvPr id="60" name="直線コネクタ 59"/>
        <xdr:cNvCxnSpPr/>
      </xdr:nvCxnSpPr>
      <xdr:spPr>
        <a:xfrm>
          <a:off x="4546600" y="509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37878</xdr:rowOff>
    </xdr:from>
    <xdr:to>
      <xdr:col>6</xdr:col>
      <xdr:colOff>511175</xdr:colOff>
      <xdr:row>32</xdr:row>
      <xdr:rowOff>61862</xdr:rowOff>
    </xdr:to>
    <xdr:cxnSp macro="">
      <xdr:nvCxnSpPr>
        <xdr:cNvPr id="61" name="直線コネクタ 60"/>
        <xdr:cNvCxnSpPr/>
      </xdr:nvCxnSpPr>
      <xdr:spPr>
        <a:xfrm flipV="1">
          <a:off x="3797300" y="5524278"/>
          <a:ext cx="838200" cy="2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157529</xdr:rowOff>
    </xdr:from>
    <xdr:ext cx="534377" cy="259045"/>
    <xdr:sp macro="" textlink="">
      <xdr:nvSpPr>
        <xdr:cNvPr id="62" name="人件費平均値テキスト"/>
        <xdr:cNvSpPr txBox="1"/>
      </xdr:nvSpPr>
      <xdr:spPr>
        <a:xfrm>
          <a:off x="4686300" y="5986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95,265</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7652</xdr:rowOff>
    </xdr:from>
    <xdr:to>
      <xdr:col>6</xdr:col>
      <xdr:colOff>561975</xdr:colOff>
      <xdr:row>35</xdr:row>
      <xdr:rowOff>109252</xdr:rowOff>
    </xdr:to>
    <xdr:sp macro="" textlink="">
      <xdr:nvSpPr>
        <xdr:cNvPr id="63" name="フローチャート : 判断 62"/>
        <xdr:cNvSpPr/>
      </xdr:nvSpPr>
      <xdr:spPr>
        <a:xfrm>
          <a:off x="4584700" y="600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61862</xdr:rowOff>
    </xdr:from>
    <xdr:to>
      <xdr:col>5</xdr:col>
      <xdr:colOff>358775</xdr:colOff>
      <xdr:row>32</xdr:row>
      <xdr:rowOff>62948</xdr:rowOff>
    </xdr:to>
    <xdr:cxnSp macro="">
      <xdr:nvCxnSpPr>
        <xdr:cNvPr id="64" name="直線コネクタ 63"/>
        <xdr:cNvCxnSpPr/>
      </xdr:nvCxnSpPr>
      <xdr:spPr>
        <a:xfrm flipV="1">
          <a:off x="2908300" y="5548262"/>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26683</xdr:rowOff>
    </xdr:from>
    <xdr:to>
      <xdr:col>5</xdr:col>
      <xdr:colOff>409575</xdr:colOff>
      <xdr:row>35</xdr:row>
      <xdr:rowOff>128283</xdr:rowOff>
    </xdr:to>
    <xdr:sp macro="" textlink="">
      <xdr:nvSpPr>
        <xdr:cNvPr id="65" name="フローチャート : 判断 64"/>
        <xdr:cNvSpPr/>
      </xdr:nvSpPr>
      <xdr:spPr>
        <a:xfrm>
          <a:off x="3746500" y="60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119410</xdr:rowOff>
    </xdr:from>
    <xdr:ext cx="534377" cy="259045"/>
    <xdr:sp macro="" textlink="">
      <xdr:nvSpPr>
        <xdr:cNvPr id="66" name="テキスト ボックス 65"/>
        <xdr:cNvSpPr txBox="1"/>
      </xdr:nvSpPr>
      <xdr:spPr>
        <a:xfrm>
          <a:off x="3530111" y="612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94,266</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62948</xdr:rowOff>
    </xdr:from>
    <xdr:to>
      <xdr:col>4</xdr:col>
      <xdr:colOff>155575</xdr:colOff>
      <xdr:row>32</xdr:row>
      <xdr:rowOff>119012</xdr:rowOff>
    </xdr:to>
    <xdr:cxnSp macro="">
      <xdr:nvCxnSpPr>
        <xdr:cNvPr id="67" name="直線コネクタ 66"/>
        <xdr:cNvCxnSpPr/>
      </xdr:nvCxnSpPr>
      <xdr:spPr>
        <a:xfrm flipV="1">
          <a:off x="2019300" y="5549348"/>
          <a:ext cx="889000" cy="5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56667</xdr:rowOff>
    </xdr:from>
    <xdr:to>
      <xdr:col>4</xdr:col>
      <xdr:colOff>206375</xdr:colOff>
      <xdr:row>35</xdr:row>
      <xdr:rowOff>158267</xdr:rowOff>
    </xdr:to>
    <xdr:sp macro="" textlink="">
      <xdr:nvSpPr>
        <xdr:cNvPr id="68" name="フローチャート : 判断 67"/>
        <xdr:cNvSpPr/>
      </xdr:nvSpPr>
      <xdr:spPr>
        <a:xfrm>
          <a:off x="2857500" y="605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149394</xdr:rowOff>
    </xdr:from>
    <xdr:ext cx="534377" cy="259045"/>
    <xdr:sp macro="" textlink="">
      <xdr:nvSpPr>
        <xdr:cNvPr id="69" name="テキスト ボックス 68"/>
        <xdr:cNvSpPr txBox="1"/>
      </xdr:nvSpPr>
      <xdr:spPr>
        <a:xfrm>
          <a:off x="2641111" y="615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92,692</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119012</xdr:rowOff>
    </xdr:from>
    <xdr:to>
      <xdr:col>2</xdr:col>
      <xdr:colOff>638175</xdr:colOff>
      <xdr:row>33</xdr:row>
      <xdr:rowOff>97942</xdr:rowOff>
    </xdr:to>
    <xdr:cxnSp macro="">
      <xdr:nvCxnSpPr>
        <xdr:cNvPr id="70" name="直線コネクタ 69"/>
        <xdr:cNvCxnSpPr/>
      </xdr:nvCxnSpPr>
      <xdr:spPr>
        <a:xfrm flipV="1">
          <a:off x="1130300" y="5605412"/>
          <a:ext cx="889000" cy="15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151174</xdr:rowOff>
    </xdr:from>
    <xdr:to>
      <xdr:col>3</xdr:col>
      <xdr:colOff>3175</xdr:colOff>
      <xdr:row>35</xdr:row>
      <xdr:rowOff>81324</xdr:rowOff>
    </xdr:to>
    <xdr:sp macro="" textlink="">
      <xdr:nvSpPr>
        <xdr:cNvPr id="71" name="フローチャート : 判断 70"/>
        <xdr:cNvSpPr/>
      </xdr:nvSpPr>
      <xdr:spPr>
        <a:xfrm>
          <a:off x="1968500" y="59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72451</xdr:rowOff>
    </xdr:from>
    <xdr:ext cx="534377" cy="259045"/>
    <xdr:sp macro="" textlink="">
      <xdr:nvSpPr>
        <xdr:cNvPr id="72" name="テキスト ボックス 71"/>
        <xdr:cNvSpPr txBox="1"/>
      </xdr:nvSpPr>
      <xdr:spPr>
        <a:xfrm>
          <a:off x="1752111" y="607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96,731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125114</xdr:rowOff>
    </xdr:from>
    <xdr:to>
      <xdr:col>1</xdr:col>
      <xdr:colOff>485775</xdr:colOff>
      <xdr:row>35</xdr:row>
      <xdr:rowOff>55264</xdr:rowOff>
    </xdr:to>
    <xdr:sp macro="" textlink="">
      <xdr:nvSpPr>
        <xdr:cNvPr id="73" name="フローチャート : 判断 72"/>
        <xdr:cNvSpPr/>
      </xdr:nvSpPr>
      <xdr:spPr>
        <a:xfrm>
          <a:off x="1079500" y="59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46391</xdr:rowOff>
    </xdr:from>
    <xdr:ext cx="534377" cy="259045"/>
    <xdr:sp macro="" textlink="">
      <xdr:nvSpPr>
        <xdr:cNvPr id="74" name="テキスト ボックス 73"/>
        <xdr:cNvSpPr txBox="1"/>
      </xdr:nvSpPr>
      <xdr:spPr>
        <a:xfrm>
          <a:off x="863111" y="604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98,099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158528</xdr:rowOff>
    </xdr:from>
    <xdr:to>
      <xdr:col>6</xdr:col>
      <xdr:colOff>561975</xdr:colOff>
      <xdr:row>32</xdr:row>
      <xdr:rowOff>88678</xdr:rowOff>
    </xdr:to>
    <xdr:sp macro="" textlink="">
      <xdr:nvSpPr>
        <xdr:cNvPr id="80" name="円/楕円 79"/>
        <xdr:cNvSpPr/>
      </xdr:nvSpPr>
      <xdr:spPr>
        <a:xfrm>
          <a:off x="4584700" y="547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9955</xdr:rowOff>
    </xdr:from>
    <xdr:ext cx="599010" cy="259045"/>
    <xdr:sp macro="" textlink="">
      <xdr:nvSpPr>
        <xdr:cNvPr id="81" name="人件費該当値テキスト"/>
        <xdr:cNvSpPr txBox="1"/>
      </xdr:nvSpPr>
      <xdr:spPr>
        <a:xfrm>
          <a:off x="4686300" y="5324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123,345</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11062</xdr:rowOff>
    </xdr:from>
    <xdr:to>
      <xdr:col>5</xdr:col>
      <xdr:colOff>409575</xdr:colOff>
      <xdr:row>32</xdr:row>
      <xdr:rowOff>112662</xdr:rowOff>
    </xdr:to>
    <xdr:sp macro="" textlink="">
      <xdr:nvSpPr>
        <xdr:cNvPr id="82" name="円/楕円 81"/>
        <xdr:cNvSpPr/>
      </xdr:nvSpPr>
      <xdr:spPr>
        <a:xfrm>
          <a:off x="3746500" y="549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30</xdr:row>
      <xdr:rowOff>129189</xdr:rowOff>
    </xdr:from>
    <xdr:ext cx="599010" cy="259045"/>
    <xdr:sp macro="" textlink="">
      <xdr:nvSpPr>
        <xdr:cNvPr id="83" name="テキスト ボックス 82"/>
        <xdr:cNvSpPr txBox="1"/>
      </xdr:nvSpPr>
      <xdr:spPr>
        <a:xfrm>
          <a:off x="3497794" y="527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122,086</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12148</xdr:rowOff>
    </xdr:from>
    <xdr:to>
      <xdr:col>4</xdr:col>
      <xdr:colOff>206375</xdr:colOff>
      <xdr:row>32</xdr:row>
      <xdr:rowOff>113748</xdr:rowOff>
    </xdr:to>
    <xdr:sp macro="" textlink="">
      <xdr:nvSpPr>
        <xdr:cNvPr id="84" name="円/楕円 83"/>
        <xdr:cNvSpPr/>
      </xdr:nvSpPr>
      <xdr:spPr>
        <a:xfrm>
          <a:off x="2857500" y="549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130275</xdr:rowOff>
    </xdr:from>
    <xdr:ext cx="599010" cy="259045"/>
    <xdr:sp macro="" textlink="">
      <xdr:nvSpPr>
        <xdr:cNvPr id="85" name="テキスト ボックス 84"/>
        <xdr:cNvSpPr txBox="1"/>
      </xdr:nvSpPr>
      <xdr:spPr>
        <a:xfrm>
          <a:off x="2608794" y="5273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122,029</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68212</xdr:rowOff>
    </xdr:from>
    <xdr:to>
      <xdr:col>3</xdr:col>
      <xdr:colOff>3175</xdr:colOff>
      <xdr:row>32</xdr:row>
      <xdr:rowOff>169812</xdr:rowOff>
    </xdr:to>
    <xdr:sp macro="" textlink="">
      <xdr:nvSpPr>
        <xdr:cNvPr id="86" name="円/楕円 85"/>
        <xdr:cNvSpPr/>
      </xdr:nvSpPr>
      <xdr:spPr>
        <a:xfrm>
          <a:off x="1968500" y="555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14889</xdr:rowOff>
    </xdr:from>
    <xdr:ext cx="599010" cy="259045"/>
    <xdr:sp macro="" textlink="">
      <xdr:nvSpPr>
        <xdr:cNvPr id="87" name="テキスト ボックス 86"/>
        <xdr:cNvSpPr txBox="1"/>
      </xdr:nvSpPr>
      <xdr:spPr>
        <a:xfrm>
          <a:off x="1719794" y="5329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119,086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47142</xdr:rowOff>
    </xdr:from>
    <xdr:to>
      <xdr:col>1</xdr:col>
      <xdr:colOff>485775</xdr:colOff>
      <xdr:row>33</xdr:row>
      <xdr:rowOff>148742</xdr:rowOff>
    </xdr:to>
    <xdr:sp macro="" textlink="">
      <xdr:nvSpPr>
        <xdr:cNvPr id="88" name="円/楕円 87"/>
        <xdr:cNvSpPr/>
      </xdr:nvSpPr>
      <xdr:spPr>
        <a:xfrm>
          <a:off x="1079500" y="570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165269</xdr:rowOff>
    </xdr:from>
    <xdr:ext cx="599010" cy="259045"/>
    <xdr:sp macro="" textlink="">
      <xdr:nvSpPr>
        <xdr:cNvPr id="89" name="テキスト ボックス 88"/>
        <xdr:cNvSpPr txBox="1"/>
      </xdr:nvSpPr>
      <xdr:spPr>
        <a:xfrm>
          <a:off x="830794" y="548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111,192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43933</xdr:rowOff>
    </xdr:from>
    <xdr:to>
      <xdr:col>6</xdr:col>
      <xdr:colOff>510540</xdr:colOff>
      <xdr:row>59</xdr:row>
      <xdr:rowOff>148795</xdr:rowOff>
    </xdr:to>
    <xdr:cxnSp macro="">
      <xdr:nvCxnSpPr>
        <xdr:cNvPr id="116" name="直線コネクタ 115"/>
        <xdr:cNvCxnSpPr/>
      </xdr:nvCxnSpPr>
      <xdr:spPr>
        <a:xfrm flipV="1">
          <a:off x="4633595" y="8787883"/>
          <a:ext cx="1270" cy="1476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152622</xdr:rowOff>
    </xdr:from>
    <xdr:ext cx="534377" cy="259045"/>
    <xdr:sp macro="" textlink="">
      <xdr:nvSpPr>
        <xdr:cNvPr id="117" name="物件費最小値テキスト"/>
        <xdr:cNvSpPr txBox="1"/>
      </xdr:nvSpPr>
      <xdr:spPr>
        <a:xfrm>
          <a:off x="4686300" y="1026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56,943</a:t>
          </a:r>
          <a:endParaRPr kumimoji="1" lang="ja-JP" altLang="en-US" sz="1000" b="1">
            <a:latin typeface="ＭＳ Ｐゴシック"/>
          </a:endParaRPr>
        </a:p>
      </xdr:txBody>
    </xdr:sp>
    <xdr:clientData/>
  </xdr:oneCellAnchor>
  <xdr:twoCellAnchor>
    <xdr:from>
      <xdr:col>6</xdr:col>
      <xdr:colOff>422275</xdr:colOff>
      <xdr:row>59</xdr:row>
      <xdr:rowOff>148795</xdr:rowOff>
    </xdr:from>
    <xdr:to>
      <xdr:col>6</xdr:col>
      <xdr:colOff>600075</xdr:colOff>
      <xdr:row>59</xdr:row>
      <xdr:rowOff>148795</xdr:rowOff>
    </xdr:to>
    <xdr:cxnSp macro="">
      <xdr:nvCxnSpPr>
        <xdr:cNvPr id="118" name="直線コネクタ 117"/>
        <xdr:cNvCxnSpPr/>
      </xdr:nvCxnSpPr>
      <xdr:spPr>
        <a:xfrm>
          <a:off x="4546600" y="1026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162060</xdr:rowOff>
    </xdr:from>
    <xdr:ext cx="599010" cy="259045"/>
    <xdr:sp macro="" textlink="">
      <xdr:nvSpPr>
        <xdr:cNvPr id="119" name="物件費最大値テキスト"/>
        <xdr:cNvSpPr txBox="1"/>
      </xdr:nvSpPr>
      <xdr:spPr>
        <a:xfrm>
          <a:off x="4686300" y="8563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147,365</a:t>
          </a:r>
          <a:endParaRPr kumimoji="1" lang="ja-JP" altLang="en-US" sz="1000" b="1">
            <a:latin typeface="ＭＳ Ｐゴシック"/>
          </a:endParaRPr>
        </a:p>
      </xdr:txBody>
    </xdr:sp>
    <xdr:clientData/>
  </xdr:oneCellAnchor>
  <xdr:twoCellAnchor>
    <xdr:from>
      <xdr:col>6</xdr:col>
      <xdr:colOff>422275</xdr:colOff>
      <xdr:row>51</xdr:row>
      <xdr:rowOff>43933</xdr:rowOff>
    </xdr:from>
    <xdr:to>
      <xdr:col>6</xdr:col>
      <xdr:colOff>600075</xdr:colOff>
      <xdr:row>51</xdr:row>
      <xdr:rowOff>43933</xdr:rowOff>
    </xdr:to>
    <xdr:cxnSp macro="">
      <xdr:nvCxnSpPr>
        <xdr:cNvPr id="120" name="直線コネクタ 119"/>
        <xdr:cNvCxnSpPr/>
      </xdr:nvCxnSpPr>
      <xdr:spPr>
        <a:xfrm>
          <a:off x="4546600" y="8787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33352</xdr:rowOff>
    </xdr:from>
    <xdr:to>
      <xdr:col>6</xdr:col>
      <xdr:colOff>511175</xdr:colOff>
      <xdr:row>56</xdr:row>
      <xdr:rowOff>140271</xdr:rowOff>
    </xdr:to>
    <xdr:cxnSp macro="">
      <xdr:nvCxnSpPr>
        <xdr:cNvPr id="121" name="直線コネクタ 120"/>
        <xdr:cNvCxnSpPr/>
      </xdr:nvCxnSpPr>
      <xdr:spPr>
        <a:xfrm flipV="1">
          <a:off x="3797300" y="9634552"/>
          <a:ext cx="838200" cy="10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99625</xdr:rowOff>
    </xdr:from>
    <xdr:ext cx="534377" cy="259045"/>
    <xdr:sp macro="" textlink="">
      <xdr:nvSpPr>
        <xdr:cNvPr id="122" name="物件費平均値テキスト"/>
        <xdr:cNvSpPr txBox="1"/>
      </xdr:nvSpPr>
      <xdr:spPr>
        <a:xfrm>
          <a:off x="4686300" y="9700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87,022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121198</xdr:rowOff>
    </xdr:from>
    <xdr:to>
      <xdr:col>6</xdr:col>
      <xdr:colOff>561975</xdr:colOff>
      <xdr:row>57</xdr:row>
      <xdr:rowOff>51348</xdr:rowOff>
    </xdr:to>
    <xdr:sp macro="" textlink="">
      <xdr:nvSpPr>
        <xdr:cNvPr id="123" name="フローチャート : 判断 122"/>
        <xdr:cNvSpPr/>
      </xdr:nvSpPr>
      <xdr:spPr>
        <a:xfrm>
          <a:off x="4584700" y="972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140271</xdr:rowOff>
    </xdr:from>
    <xdr:to>
      <xdr:col>5</xdr:col>
      <xdr:colOff>358775</xdr:colOff>
      <xdr:row>57</xdr:row>
      <xdr:rowOff>53404</xdr:rowOff>
    </xdr:to>
    <xdr:cxnSp macro="">
      <xdr:nvCxnSpPr>
        <xdr:cNvPr id="124" name="直線コネクタ 123"/>
        <xdr:cNvCxnSpPr/>
      </xdr:nvCxnSpPr>
      <xdr:spPr>
        <a:xfrm flipV="1">
          <a:off x="2908300" y="9741471"/>
          <a:ext cx="889000" cy="8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60750</xdr:rowOff>
    </xdr:from>
    <xdr:to>
      <xdr:col>5</xdr:col>
      <xdr:colOff>409575</xdr:colOff>
      <xdr:row>57</xdr:row>
      <xdr:rowOff>162350</xdr:rowOff>
    </xdr:to>
    <xdr:sp macro="" textlink="">
      <xdr:nvSpPr>
        <xdr:cNvPr id="125" name="フローチャート : 判断 124"/>
        <xdr:cNvSpPr/>
      </xdr:nvSpPr>
      <xdr:spPr>
        <a:xfrm>
          <a:off x="3746500" y="98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153477</xdr:rowOff>
    </xdr:from>
    <xdr:ext cx="534377" cy="259045"/>
    <xdr:sp macro="" textlink="">
      <xdr:nvSpPr>
        <xdr:cNvPr id="126" name="テキスト ボックス 125"/>
        <xdr:cNvSpPr txBox="1"/>
      </xdr:nvSpPr>
      <xdr:spPr>
        <a:xfrm>
          <a:off x="3530111" y="992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80,224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53404</xdr:rowOff>
    </xdr:from>
    <xdr:to>
      <xdr:col>4</xdr:col>
      <xdr:colOff>155575</xdr:colOff>
      <xdr:row>57</xdr:row>
      <xdr:rowOff>86109</xdr:rowOff>
    </xdr:to>
    <xdr:cxnSp macro="">
      <xdr:nvCxnSpPr>
        <xdr:cNvPr id="127" name="直線コネクタ 126"/>
        <xdr:cNvCxnSpPr/>
      </xdr:nvCxnSpPr>
      <xdr:spPr>
        <a:xfrm flipV="1">
          <a:off x="2019300" y="9826054"/>
          <a:ext cx="889000" cy="3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122635</xdr:rowOff>
    </xdr:from>
    <xdr:to>
      <xdr:col>4</xdr:col>
      <xdr:colOff>206375</xdr:colOff>
      <xdr:row>58</xdr:row>
      <xdr:rowOff>52785</xdr:rowOff>
    </xdr:to>
    <xdr:sp macro="" textlink="">
      <xdr:nvSpPr>
        <xdr:cNvPr id="128" name="フローチャート : 判断 127"/>
        <xdr:cNvSpPr/>
      </xdr:nvSpPr>
      <xdr:spPr>
        <a:xfrm>
          <a:off x="2857500" y="989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43912</xdr:rowOff>
    </xdr:from>
    <xdr:ext cx="534377" cy="259045"/>
    <xdr:sp macro="" textlink="">
      <xdr:nvSpPr>
        <xdr:cNvPr id="129" name="テキスト ボックス 128"/>
        <xdr:cNvSpPr txBox="1"/>
      </xdr:nvSpPr>
      <xdr:spPr>
        <a:xfrm>
          <a:off x="2641111" y="998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76,434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86109</xdr:rowOff>
    </xdr:from>
    <xdr:to>
      <xdr:col>2</xdr:col>
      <xdr:colOff>638175</xdr:colOff>
      <xdr:row>57</xdr:row>
      <xdr:rowOff>90191</xdr:rowOff>
    </xdr:to>
    <xdr:cxnSp macro="">
      <xdr:nvCxnSpPr>
        <xdr:cNvPr id="130" name="直線コネクタ 129"/>
        <xdr:cNvCxnSpPr/>
      </xdr:nvCxnSpPr>
      <xdr:spPr>
        <a:xfrm flipV="1">
          <a:off x="1130300" y="9858759"/>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17201</xdr:rowOff>
    </xdr:from>
    <xdr:to>
      <xdr:col>3</xdr:col>
      <xdr:colOff>3175</xdr:colOff>
      <xdr:row>58</xdr:row>
      <xdr:rowOff>118801</xdr:rowOff>
    </xdr:to>
    <xdr:sp macro="" textlink="">
      <xdr:nvSpPr>
        <xdr:cNvPr id="131" name="フローチャート : 判断 130"/>
        <xdr:cNvSpPr/>
      </xdr:nvSpPr>
      <xdr:spPr>
        <a:xfrm>
          <a:off x="1968500" y="996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109928</xdr:rowOff>
    </xdr:from>
    <xdr:ext cx="534377" cy="259045"/>
    <xdr:sp macro="" textlink="">
      <xdr:nvSpPr>
        <xdr:cNvPr id="132" name="テキスト ボックス 131"/>
        <xdr:cNvSpPr txBox="1"/>
      </xdr:nvSpPr>
      <xdr:spPr>
        <a:xfrm>
          <a:off x="1752111" y="1005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72,391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23569</xdr:rowOff>
    </xdr:from>
    <xdr:to>
      <xdr:col>1</xdr:col>
      <xdr:colOff>485775</xdr:colOff>
      <xdr:row>57</xdr:row>
      <xdr:rowOff>125169</xdr:rowOff>
    </xdr:to>
    <xdr:sp macro="" textlink="">
      <xdr:nvSpPr>
        <xdr:cNvPr id="133" name="フローチャート : 判断 132"/>
        <xdr:cNvSpPr/>
      </xdr:nvSpPr>
      <xdr:spPr>
        <a:xfrm>
          <a:off x="1079500" y="979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141696</xdr:rowOff>
    </xdr:from>
    <xdr:ext cx="534377" cy="259045"/>
    <xdr:sp macro="" textlink="">
      <xdr:nvSpPr>
        <xdr:cNvPr id="134" name="テキスト ボックス 133"/>
        <xdr:cNvSpPr txBox="1"/>
      </xdr:nvSpPr>
      <xdr:spPr>
        <a:xfrm>
          <a:off x="863111" y="957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154002</xdr:rowOff>
    </xdr:from>
    <xdr:to>
      <xdr:col>6</xdr:col>
      <xdr:colOff>561975</xdr:colOff>
      <xdr:row>56</xdr:row>
      <xdr:rowOff>84152</xdr:rowOff>
    </xdr:to>
    <xdr:sp macro="" textlink="">
      <xdr:nvSpPr>
        <xdr:cNvPr id="140" name="円/楕円 139"/>
        <xdr:cNvSpPr/>
      </xdr:nvSpPr>
      <xdr:spPr>
        <a:xfrm>
          <a:off x="4584700" y="958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5429</xdr:rowOff>
    </xdr:from>
    <xdr:ext cx="534377" cy="259045"/>
    <xdr:sp macro="" textlink="">
      <xdr:nvSpPr>
        <xdr:cNvPr id="141" name="物件費該当値テキスト"/>
        <xdr:cNvSpPr txBox="1"/>
      </xdr:nvSpPr>
      <xdr:spPr>
        <a:xfrm>
          <a:off x="4686300" y="943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95,513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89471</xdr:rowOff>
    </xdr:from>
    <xdr:to>
      <xdr:col>5</xdr:col>
      <xdr:colOff>409575</xdr:colOff>
      <xdr:row>57</xdr:row>
      <xdr:rowOff>19621</xdr:rowOff>
    </xdr:to>
    <xdr:sp macro="" textlink="">
      <xdr:nvSpPr>
        <xdr:cNvPr id="142" name="円/楕円 141"/>
        <xdr:cNvSpPr/>
      </xdr:nvSpPr>
      <xdr:spPr>
        <a:xfrm>
          <a:off x="3746500" y="969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36148</xdr:rowOff>
    </xdr:from>
    <xdr:ext cx="534377" cy="259045"/>
    <xdr:sp macro="" textlink="">
      <xdr:nvSpPr>
        <xdr:cNvPr id="143" name="テキスト ボックス 142"/>
        <xdr:cNvSpPr txBox="1"/>
      </xdr:nvSpPr>
      <xdr:spPr>
        <a:xfrm>
          <a:off x="3530111" y="946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88,965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2604</xdr:rowOff>
    </xdr:from>
    <xdr:to>
      <xdr:col>4</xdr:col>
      <xdr:colOff>206375</xdr:colOff>
      <xdr:row>57</xdr:row>
      <xdr:rowOff>104204</xdr:rowOff>
    </xdr:to>
    <xdr:sp macro="" textlink="">
      <xdr:nvSpPr>
        <xdr:cNvPr id="144" name="円/楕円 143"/>
        <xdr:cNvSpPr/>
      </xdr:nvSpPr>
      <xdr:spPr>
        <a:xfrm>
          <a:off x="2857500" y="977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120731</xdr:rowOff>
    </xdr:from>
    <xdr:ext cx="534377" cy="259045"/>
    <xdr:sp macro="" textlink="">
      <xdr:nvSpPr>
        <xdr:cNvPr id="145" name="テキスト ボックス 144"/>
        <xdr:cNvSpPr txBox="1"/>
      </xdr:nvSpPr>
      <xdr:spPr>
        <a:xfrm>
          <a:off x="2641111" y="955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83,785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35309</xdr:rowOff>
    </xdr:from>
    <xdr:to>
      <xdr:col>3</xdr:col>
      <xdr:colOff>3175</xdr:colOff>
      <xdr:row>57</xdr:row>
      <xdr:rowOff>136909</xdr:rowOff>
    </xdr:to>
    <xdr:sp macro="" textlink="">
      <xdr:nvSpPr>
        <xdr:cNvPr id="146" name="円/楕円 145"/>
        <xdr:cNvSpPr/>
      </xdr:nvSpPr>
      <xdr:spPr>
        <a:xfrm>
          <a:off x="1968500" y="980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153436</xdr:rowOff>
    </xdr:from>
    <xdr:ext cx="534377" cy="259045"/>
    <xdr:sp macro="" textlink="">
      <xdr:nvSpPr>
        <xdr:cNvPr id="147" name="テキスト ボックス 146"/>
        <xdr:cNvSpPr txBox="1"/>
      </xdr:nvSpPr>
      <xdr:spPr>
        <a:xfrm>
          <a:off x="1752111" y="95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81,782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39391</xdr:rowOff>
    </xdr:from>
    <xdr:to>
      <xdr:col>1</xdr:col>
      <xdr:colOff>485775</xdr:colOff>
      <xdr:row>57</xdr:row>
      <xdr:rowOff>140991</xdr:rowOff>
    </xdr:to>
    <xdr:sp macro="" textlink="">
      <xdr:nvSpPr>
        <xdr:cNvPr id="148" name="円/楕円 147"/>
        <xdr:cNvSpPr/>
      </xdr:nvSpPr>
      <xdr:spPr>
        <a:xfrm>
          <a:off x="1079500" y="981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132118</xdr:rowOff>
    </xdr:from>
    <xdr:ext cx="534377" cy="259045"/>
    <xdr:sp macro="" textlink="">
      <xdr:nvSpPr>
        <xdr:cNvPr id="149" name="テキスト ボックス 148"/>
        <xdr:cNvSpPr txBox="1"/>
      </xdr:nvSpPr>
      <xdr:spPr>
        <a:xfrm>
          <a:off x="863111" y="990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81,532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66456</xdr:rowOff>
    </xdr:from>
    <xdr:to>
      <xdr:col>6</xdr:col>
      <xdr:colOff>510540</xdr:colOff>
      <xdr:row>78</xdr:row>
      <xdr:rowOff>98278</xdr:rowOff>
    </xdr:to>
    <xdr:cxnSp macro="">
      <xdr:nvCxnSpPr>
        <xdr:cNvPr id="171" name="直線コネクタ 170"/>
        <xdr:cNvCxnSpPr/>
      </xdr:nvCxnSpPr>
      <xdr:spPr>
        <a:xfrm flipV="1">
          <a:off x="4633595" y="12067956"/>
          <a:ext cx="1270" cy="140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102105</xdr:rowOff>
    </xdr:from>
    <xdr:ext cx="378565" cy="259045"/>
    <xdr:sp macro="" textlink="">
      <xdr:nvSpPr>
        <xdr:cNvPr id="172" name="維持補修費最小値テキスト"/>
        <xdr:cNvSpPr txBox="1"/>
      </xdr:nvSpPr>
      <xdr:spPr>
        <a:xfrm>
          <a:off x="4686300" y="13475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6</xdr:col>
      <xdr:colOff>422275</xdr:colOff>
      <xdr:row>78</xdr:row>
      <xdr:rowOff>98278</xdr:rowOff>
    </xdr:from>
    <xdr:to>
      <xdr:col>6</xdr:col>
      <xdr:colOff>600075</xdr:colOff>
      <xdr:row>78</xdr:row>
      <xdr:rowOff>98278</xdr:rowOff>
    </xdr:to>
    <xdr:cxnSp macro="">
      <xdr:nvCxnSpPr>
        <xdr:cNvPr id="173" name="直線コネクタ 172"/>
        <xdr:cNvCxnSpPr/>
      </xdr:nvCxnSpPr>
      <xdr:spPr>
        <a:xfrm>
          <a:off x="4546600" y="13471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13133</xdr:rowOff>
    </xdr:from>
    <xdr:ext cx="534377" cy="259045"/>
    <xdr:sp macro="" textlink="">
      <xdr:nvSpPr>
        <xdr:cNvPr id="174" name="維持補修費最大値テキスト"/>
        <xdr:cNvSpPr txBox="1"/>
      </xdr:nvSpPr>
      <xdr:spPr>
        <a:xfrm>
          <a:off x="4686300" y="1184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31,602</a:t>
          </a:r>
          <a:endParaRPr kumimoji="1" lang="ja-JP" altLang="en-US" sz="1000" b="1">
            <a:latin typeface="ＭＳ Ｐゴシック"/>
          </a:endParaRPr>
        </a:p>
      </xdr:txBody>
    </xdr:sp>
    <xdr:clientData/>
  </xdr:oneCellAnchor>
  <xdr:twoCellAnchor>
    <xdr:from>
      <xdr:col>6</xdr:col>
      <xdr:colOff>422275</xdr:colOff>
      <xdr:row>70</xdr:row>
      <xdr:rowOff>66456</xdr:rowOff>
    </xdr:from>
    <xdr:to>
      <xdr:col>6</xdr:col>
      <xdr:colOff>600075</xdr:colOff>
      <xdr:row>70</xdr:row>
      <xdr:rowOff>66456</xdr:rowOff>
    </xdr:to>
    <xdr:cxnSp macro="">
      <xdr:nvCxnSpPr>
        <xdr:cNvPr id="175" name="直線コネクタ 174"/>
        <xdr:cNvCxnSpPr/>
      </xdr:nvCxnSpPr>
      <xdr:spPr>
        <a:xfrm>
          <a:off x="4546600" y="1206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149301</xdr:rowOff>
    </xdr:from>
    <xdr:to>
      <xdr:col>6</xdr:col>
      <xdr:colOff>511175</xdr:colOff>
      <xdr:row>75</xdr:row>
      <xdr:rowOff>111948</xdr:rowOff>
    </xdr:to>
    <xdr:cxnSp macro="">
      <xdr:nvCxnSpPr>
        <xdr:cNvPr id="176" name="直線コネクタ 175"/>
        <xdr:cNvCxnSpPr/>
      </xdr:nvCxnSpPr>
      <xdr:spPr>
        <a:xfrm flipV="1">
          <a:off x="3797300" y="12836601"/>
          <a:ext cx="838200" cy="13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157990</xdr:rowOff>
    </xdr:from>
    <xdr:ext cx="469744" cy="259045"/>
    <xdr:sp macro="" textlink="">
      <xdr:nvSpPr>
        <xdr:cNvPr id="177" name="維持補修費平均値テキスト"/>
        <xdr:cNvSpPr txBox="1"/>
      </xdr:nvSpPr>
      <xdr:spPr>
        <a:xfrm>
          <a:off x="4686300" y="130167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8113</xdr:rowOff>
    </xdr:from>
    <xdr:to>
      <xdr:col>6</xdr:col>
      <xdr:colOff>561975</xdr:colOff>
      <xdr:row>76</xdr:row>
      <xdr:rowOff>109713</xdr:rowOff>
    </xdr:to>
    <xdr:sp macro="" textlink="">
      <xdr:nvSpPr>
        <xdr:cNvPr id="178" name="フローチャート : 判断 177"/>
        <xdr:cNvSpPr/>
      </xdr:nvSpPr>
      <xdr:spPr>
        <a:xfrm>
          <a:off x="45847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111948</xdr:rowOff>
    </xdr:from>
    <xdr:to>
      <xdr:col>5</xdr:col>
      <xdr:colOff>358775</xdr:colOff>
      <xdr:row>75</xdr:row>
      <xdr:rowOff>132934</xdr:rowOff>
    </xdr:to>
    <xdr:cxnSp macro="">
      <xdr:nvCxnSpPr>
        <xdr:cNvPr id="179" name="直線コネクタ 178"/>
        <xdr:cNvCxnSpPr/>
      </xdr:nvCxnSpPr>
      <xdr:spPr>
        <a:xfrm flipV="1">
          <a:off x="2908300" y="12970698"/>
          <a:ext cx="889000" cy="2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26355</xdr:rowOff>
    </xdr:from>
    <xdr:to>
      <xdr:col>5</xdr:col>
      <xdr:colOff>409575</xdr:colOff>
      <xdr:row>76</xdr:row>
      <xdr:rowOff>127955</xdr:rowOff>
    </xdr:to>
    <xdr:sp macro="" textlink="">
      <xdr:nvSpPr>
        <xdr:cNvPr id="180" name="フローチャート : 判断 179"/>
        <xdr:cNvSpPr/>
      </xdr:nvSpPr>
      <xdr:spPr>
        <a:xfrm>
          <a:off x="3746500" y="1305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119082</xdr:rowOff>
    </xdr:from>
    <xdr:ext cx="469744" cy="259045"/>
    <xdr:sp macro="" textlink="">
      <xdr:nvSpPr>
        <xdr:cNvPr id="181" name="テキスト ボックス 180"/>
        <xdr:cNvSpPr txBox="1"/>
      </xdr:nvSpPr>
      <xdr:spPr>
        <a:xfrm>
          <a:off x="3562427" y="1314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8,868</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132934</xdr:rowOff>
    </xdr:from>
    <xdr:to>
      <xdr:col>4</xdr:col>
      <xdr:colOff>155575</xdr:colOff>
      <xdr:row>76</xdr:row>
      <xdr:rowOff>58868</xdr:rowOff>
    </xdr:to>
    <xdr:cxnSp macro="">
      <xdr:nvCxnSpPr>
        <xdr:cNvPr id="182" name="直線コネクタ 181"/>
        <xdr:cNvCxnSpPr/>
      </xdr:nvCxnSpPr>
      <xdr:spPr>
        <a:xfrm flipV="1">
          <a:off x="2019300" y="12991684"/>
          <a:ext cx="889000" cy="9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41900</xdr:rowOff>
    </xdr:from>
    <xdr:to>
      <xdr:col>4</xdr:col>
      <xdr:colOff>206375</xdr:colOff>
      <xdr:row>76</xdr:row>
      <xdr:rowOff>143500</xdr:rowOff>
    </xdr:to>
    <xdr:sp macro="" textlink="">
      <xdr:nvSpPr>
        <xdr:cNvPr id="183" name="フローチャート : 判断 182"/>
        <xdr:cNvSpPr/>
      </xdr:nvSpPr>
      <xdr:spPr>
        <a:xfrm>
          <a:off x="2857500" y="1307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134627</xdr:rowOff>
    </xdr:from>
    <xdr:ext cx="469744" cy="259045"/>
    <xdr:sp macro="" textlink="">
      <xdr:nvSpPr>
        <xdr:cNvPr id="184" name="テキスト ボックス 183"/>
        <xdr:cNvSpPr txBox="1"/>
      </xdr:nvSpPr>
      <xdr:spPr>
        <a:xfrm>
          <a:off x="2673427" y="131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8941</xdr:rowOff>
    </xdr:from>
    <xdr:to>
      <xdr:col>2</xdr:col>
      <xdr:colOff>638175</xdr:colOff>
      <xdr:row>76</xdr:row>
      <xdr:rowOff>58868</xdr:rowOff>
    </xdr:to>
    <xdr:cxnSp macro="">
      <xdr:nvCxnSpPr>
        <xdr:cNvPr id="185" name="直線コネクタ 184"/>
        <xdr:cNvCxnSpPr/>
      </xdr:nvCxnSpPr>
      <xdr:spPr>
        <a:xfrm>
          <a:off x="1130300" y="13039141"/>
          <a:ext cx="889000" cy="4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45740</xdr:rowOff>
    </xdr:from>
    <xdr:to>
      <xdr:col>3</xdr:col>
      <xdr:colOff>3175</xdr:colOff>
      <xdr:row>76</xdr:row>
      <xdr:rowOff>147340</xdr:rowOff>
    </xdr:to>
    <xdr:sp macro="" textlink="">
      <xdr:nvSpPr>
        <xdr:cNvPr id="186" name="フローチャート : 判断 185"/>
        <xdr:cNvSpPr/>
      </xdr:nvSpPr>
      <xdr:spPr>
        <a:xfrm>
          <a:off x="1968500" y="1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138467</xdr:rowOff>
    </xdr:from>
    <xdr:ext cx="469744" cy="259045"/>
    <xdr:sp macro="" textlink="">
      <xdr:nvSpPr>
        <xdr:cNvPr id="187" name="テキスト ボックス 186"/>
        <xdr:cNvSpPr txBox="1"/>
      </xdr:nvSpPr>
      <xdr:spPr>
        <a:xfrm>
          <a:off x="1784427" y="1316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72075</xdr:rowOff>
    </xdr:from>
    <xdr:to>
      <xdr:col>1</xdr:col>
      <xdr:colOff>485775</xdr:colOff>
      <xdr:row>77</xdr:row>
      <xdr:rowOff>2225</xdr:rowOff>
    </xdr:to>
    <xdr:sp macro="" textlink="">
      <xdr:nvSpPr>
        <xdr:cNvPr id="188" name="フローチャート : 判断 187"/>
        <xdr:cNvSpPr/>
      </xdr:nvSpPr>
      <xdr:spPr>
        <a:xfrm>
          <a:off x="1079500" y="1310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164802</xdr:rowOff>
    </xdr:from>
    <xdr:ext cx="469744" cy="259045"/>
    <xdr:sp macro="" textlink="">
      <xdr:nvSpPr>
        <xdr:cNvPr id="189" name="テキスト ボックス 188"/>
        <xdr:cNvSpPr txBox="1"/>
      </xdr:nvSpPr>
      <xdr:spPr>
        <a:xfrm>
          <a:off x="895427" y="1319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98501</xdr:rowOff>
    </xdr:from>
    <xdr:to>
      <xdr:col>6</xdr:col>
      <xdr:colOff>561975</xdr:colOff>
      <xdr:row>75</xdr:row>
      <xdr:rowOff>28651</xdr:rowOff>
    </xdr:to>
    <xdr:sp macro="" textlink="">
      <xdr:nvSpPr>
        <xdr:cNvPr id="195" name="円/楕円 194"/>
        <xdr:cNvSpPr/>
      </xdr:nvSpPr>
      <xdr:spPr>
        <a:xfrm>
          <a:off x="4584700" y="1278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121378</xdr:rowOff>
    </xdr:from>
    <xdr:ext cx="534377" cy="259045"/>
    <xdr:sp macro="" textlink="">
      <xdr:nvSpPr>
        <xdr:cNvPr id="196" name="維持補修費該当値テキスト"/>
        <xdr:cNvSpPr txBox="1"/>
      </xdr:nvSpPr>
      <xdr:spPr>
        <a:xfrm>
          <a:off x="4686300" y="1263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14,790</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61148</xdr:rowOff>
    </xdr:from>
    <xdr:to>
      <xdr:col>5</xdr:col>
      <xdr:colOff>409575</xdr:colOff>
      <xdr:row>75</xdr:row>
      <xdr:rowOff>162748</xdr:rowOff>
    </xdr:to>
    <xdr:sp macro="" textlink="">
      <xdr:nvSpPr>
        <xdr:cNvPr id="197" name="円/楕円 196"/>
        <xdr:cNvSpPr/>
      </xdr:nvSpPr>
      <xdr:spPr>
        <a:xfrm>
          <a:off x="3746500" y="1291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7825</xdr:rowOff>
    </xdr:from>
    <xdr:ext cx="534377" cy="259045"/>
    <xdr:sp macro="" textlink="">
      <xdr:nvSpPr>
        <xdr:cNvPr id="198" name="テキスト ボックス 197"/>
        <xdr:cNvSpPr txBox="1"/>
      </xdr:nvSpPr>
      <xdr:spPr>
        <a:xfrm>
          <a:off x="3530111" y="1269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11,857</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82134</xdr:rowOff>
    </xdr:from>
    <xdr:to>
      <xdr:col>4</xdr:col>
      <xdr:colOff>206375</xdr:colOff>
      <xdr:row>76</xdr:row>
      <xdr:rowOff>12285</xdr:rowOff>
    </xdr:to>
    <xdr:sp macro="" textlink="">
      <xdr:nvSpPr>
        <xdr:cNvPr id="199" name="円/楕円 198"/>
        <xdr:cNvSpPr/>
      </xdr:nvSpPr>
      <xdr:spPr>
        <a:xfrm>
          <a:off x="2857500" y="129408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28811</xdr:rowOff>
    </xdr:from>
    <xdr:ext cx="534377" cy="259045"/>
    <xdr:sp macro="" textlink="">
      <xdr:nvSpPr>
        <xdr:cNvPr id="200" name="テキスト ボックス 199"/>
        <xdr:cNvSpPr txBox="1"/>
      </xdr:nvSpPr>
      <xdr:spPr>
        <a:xfrm>
          <a:off x="2641111" y="1271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8068</xdr:rowOff>
    </xdr:from>
    <xdr:to>
      <xdr:col>3</xdr:col>
      <xdr:colOff>3175</xdr:colOff>
      <xdr:row>76</xdr:row>
      <xdr:rowOff>109668</xdr:rowOff>
    </xdr:to>
    <xdr:sp macro="" textlink="">
      <xdr:nvSpPr>
        <xdr:cNvPr id="201" name="円/楕円 200"/>
        <xdr:cNvSpPr/>
      </xdr:nvSpPr>
      <xdr:spPr>
        <a:xfrm>
          <a:off x="1968500" y="1303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126194</xdr:rowOff>
    </xdr:from>
    <xdr:ext cx="469744" cy="259045"/>
    <xdr:sp macro="" textlink="">
      <xdr:nvSpPr>
        <xdr:cNvPr id="202" name="テキスト ボックス 201"/>
        <xdr:cNvSpPr txBox="1"/>
      </xdr:nvSpPr>
      <xdr:spPr>
        <a:xfrm>
          <a:off x="1784427" y="1281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9,268</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129591</xdr:rowOff>
    </xdr:from>
    <xdr:to>
      <xdr:col>1</xdr:col>
      <xdr:colOff>485775</xdr:colOff>
      <xdr:row>76</xdr:row>
      <xdr:rowOff>59741</xdr:rowOff>
    </xdr:to>
    <xdr:sp macro="" textlink="">
      <xdr:nvSpPr>
        <xdr:cNvPr id="203" name="円/楕円 202"/>
        <xdr:cNvSpPr/>
      </xdr:nvSpPr>
      <xdr:spPr>
        <a:xfrm>
          <a:off x="1079500" y="1298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76268</xdr:rowOff>
    </xdr:from>
    <xdr:ext cx="534377" cy="259045"/>
    <xdr:sp macro="" textlink="">
      <xdr:nvSpPr>
        <xdr:cNvPr id="204" name="テキスト ボックス 203"/>
        <xdr:cNvSpPr txBox="1"/>
      </xdr:nvSpPr>
      <xdr:spPr>
        <a:xfrm>
          <a:off x="863111" y="1276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117,096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143300</xdr:rowOff>
    </xdr:from>
    <xdr:to>
      <xdr:col>6</xdr:col>
      <xdr:colOff>510540</xdr:colOff>
      <xdr:row>98</xdr:row>
      <xdr:rowOff>158865</xdr:rowOff>
    </xdr:to>
    <xdr:cxnSp macro="">
      <xdr:nvCxnSpPr>
        <xdr:cNvPr id="229" name="直線コネクタ 228"/>
        <xdr:cNvCxnSpPr/>
      </xdr:nvCxnSpPr>
      <xdr:spPr>
        <a:xfrm flipV="1">
          <a:off x="4633595" y="15573800"/>
          <a:ext cx="1270" cy="1387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162692</xdr:rowOff>
    </xdr:from>
    <xdr:ext cx="534377" cy="259045"/>
    <xdr:sp macro="" textlink="">
      <xdr:nvSpPr>
        <xdr:cNvPr id="230" name="扶助費最小値テキスト"/>
        <xdr:cNvSpPr txBox="1"/>
      </xdr:nvSpPr>
      <xdr:spPr>
        <a:xfrm>
          <a:off x="4686300" y="1696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42,994</a:t>
          </a:r>
          <a:endParaRPr kumimoji="1" lang="ja-JP" altLang="en-US" sz="1000" b="1">
            <a:latin typeface="ＭＳ Ｐゴシック"/>
          </a:endParaRPr>
        </a:p>
      </xdr:txBody>
    </xdr:sp>
    <xdr:clientData/>
  </xdr:oneCellAnchor>
  <xdr:twoCellAnchor>
    <xdr:from>
      <xdr:col>6</xdr:col>
      <xdr:colOff>422275</xdr:colOff>
      <xdr:row>98</xdr:row>
      <xdr:rowOff>158865</xdr:rowOff>
    </xdr:from>
    <xdr:to>
      <xdr:col>6</xdr:col>
      <xdr:colOff>600075</xdr:colOff>
      <xdr:row>98</xdr:row>
      <xdr:rowOff>158865</xdr:rowOff>
    </xdr:to>
    <xdr:cxnSp macro="">
      <xdr:nvCxnSpPr>
        <xdr:cNvPr id="231" name="直線コネクタ 230"/>
        <xdr:cNvCxnSpPr/>
      </xdr:nvCxnSpPr>
      <xdr:spPr>
        <a:xfrm>
          <a:off x="4546600" y="1696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89977</xdr:rowOff>
    </xdr:from>
    <xdr:ext cx="599010" cy="259045"/>
    <xdr:sp macro="" textlink="">
      <xdr:nvSpPr>
        <xdr:cNvPr id="232" name="扶助費最大値テキスト"/>
        <xdr:cNvSpPr txBox="1"/>
      </xdr:nvSpPr>
      <xdr:spPr>
        <a:xfrm>
          <a:off x="4686300" y="15349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115,811</a:t>
          </a:r>
          <a:endParaRPr kumimoji="1" lang="ja-JP" altLang="en-US" sz="1000" b="1">
            <a:latin typeface="ＭＳ Ｐゴシック"/>
          </a:endParaRPr>
        </a:p>
      </xdr:txBody>
    </xdr:sp>
    <xdr:clientData/>
  </xdr:oneCellAnchor>
  <xdr:twoCellAnchor>
    <xdr:from>
      <xdr:col>6</xdr:col>
      <xdr:colOff>422275</xdr:colOff>
      <xdr:row>90</xdr:row>
      <xdr:rowOff>143300</xdr:rowOff>
    </xdr:from>
    <xdr:to>
      <xdr:col>6</xdr:col>
      <xdr:colOff>600075</xdr:colOff>
      <xdr:row>90</xdr:row>
      <xdr:rowOff>143300</xdr:rowOff>
    </xdr:to>
    <xdr:cxnSp macro="">
      <xdr:nvCxnSpPr>
        <xdr:cNvPr id="233" name="直線コネクタ 232"/>
        <xdr:cNvCxnSpPr/>
      </xdr:nvCxnSpPr>
      <xdr:spPr>
        <a:xfrm>
          <a:off x="4546600" y="1557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156863</xdr:rowOff>
    </xdr:from>
    <xdr:to>
      <xdr:col>6</xdr:col>
      <xdr:colOff>511175</xdr:colOff>
      <xdr:row>96</xdr:row>
      <xdr:rowOff>169971</xdr:rowOff>
    </xdr:to>
    <xdr:cxnSp macro="">
      <xdr:nvCxnSpPr>
        <xdr:cNvPr id="234" name="直線コネクタ 233"/>
        <xdr:cNvCxnSpPr/>
      </xdr:nvCxnSpPr>
      <xdr:spPr>
        <a:xfrm flipV="1">
          <a:off x="3797300" y="16616063"/>
          <a:ext cx="838200" cy="1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113986</xdr:rowOff>
    </xdr:from>
    <xdr:ext cx="534377" cy="259045"/>
    <xdr:sp macro="" textlink="">
      <xdr:nvSpPr>
        <xdr:cNvPr id="235" name="扶助費平均値テキスト"/>
        <xdr:cNvSpPr txBox="1"/>
      </xdr:nvSpPr>
      <xdr:spPr>
        <a:xfrm>
          <a:off x="4686300" y="16230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70,884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91109</xdr:rowOff>
    </xdr:from>
    <xdr:to>
      <xdr:col>6</xdr:col>
      <xdr:colOff>561975</xdr:colOff>
      <xdr:row>96</xdr:row>
      <xdr:rowOff>21259</xdr:rowOff>
    </xdr:to>
    <xdr:sp macro="" textlink="">
      <xdr:nvSpPr>
        <xdr:cNvPr id="236" name="フローチャート : 判断 235"/>
        <xdr:cNvSpPr/>
      </xdr:nvSpPr>
      <xdr:spPr>
        <a:xfrm>
          <a:off x="4584700" y="1637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169971</xdr:rowOff>
    </xdr:from>
    <xdr:to>
      <xdr:col>5</xdr:col>
      <xdr:colOff>358775</xdr:colOff>
      <xdr:row>97</xdr:row>
      <xdr:rowOff>113488</xdr:rowOff>
    </xdr:to>
    <xdr:cxnSp macro="">
      <xdr:nvCxnSpPr>
        <xdr:cNvPr id="237" name="直線コネクタ 236"/>
        <xdr:cNvCxnSpPr/>
      </xdr:nvCxnSpPr>
      <xdr:spPr>
        <a:xfrm flipV="1">
          <a:off x="2908300" y="16629171"/>
          <a:ext cx="889000" cy="11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106617</xdr:rowOff>
    </xdr:from>
    <xdr:to>
      <xdr:col>5</xdr:col>
      <xdr:colOff>409575</xdr:colOff>
      <xdr:row>96</xdr:row>
      <xdr:rowOff>36767</xdr:rowOff>
    </xdr:to>
    <xdr:sp macro="" textlink="">
      <xdr:nvSpPr>
        <xdr:cNvPr id="238" name="フローチャート : 判断 237"/>
        <xdr:cNvSpPr/>
      </xdr:nvSpPr>
      <xdr:spPr>
        <a:xfrm>
          <a:off x="3746500" y="163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53294</xdr:rowOff>
    </xdr:from>
    <xdr:ext cx="534377" cy="259045"/>
    <xdr:sp macro="" textlink="">
      <xdr:nvSpPr>
        <xdr:cNvPr id="239" name="テキスト ボックス 238"/>
        <xdr:cNvSpPr txBox="1"/>
      </xdr:nvSpPr>
      <xdr:spPr>
        <a:xfrm>
          <a:off x="3530111" y="1616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70,070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113488</xdr:rowOff>
    </xdr:from>
    <xdr:to>
      <xdr:col>4</xdr:col>
      <xdr:colOff>155575</xdr:colOff>
      <xdr:row>98</xdr:row>
      <xdr:rowOff>37001</xdr:rowOff>
    </xdr:to>
    <xdr:cxnSp macro="">
      <xdr:nvCxnSpPr>
        <xdr:cNvPr id="240" name="直線コネクタ 239"/>
        <xdr:cNvCxnSpPr/>
      </xdr:nvCxnSpPr>
      <xdr:spPr>
        <a:xfrm flipV="1">
          <a:off x="2019300" y="16744138"/>
          <a:ext cx="889000" cy="9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62916</xdr:rowOff>
    </xdr:from>
    <xdr:to>
      <xdr:col>4</xdr:col>
      <xdr:colOff>206375</xdr:colOff>
      <xdr:row>96</xdr:row>
      <xdr:rowOff>164516</xdr:rowOff>
    </xdr:to>
    <xdr:sp macro="" textlink="">
      <xdr:nvSpPr>
        <xdr:cNvPr id="241" name="フローチャート : 判断 240"/>
        <xdr:cNvSpPr/>
      </xdr:nvSpPr>
      <xdr:spPr>
        <a:xfrm>
          <a:off x="2857500" y="1652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9593</xdr:rowOff>
    </xdr:from>
    <xdr:ext cx="534377" cy="259045"/>
    <xdr:sp macro="" textlink="">
      <xdr:nvSpPr>
        <xdr:cNvPr id="242" name="テキスト ボックス 241"/>
        <xdr:cNvSpPr txBox="1"/>
      </xdr:nvSpPr>
      <xdr:spPr>
        <a:xfrm>
          <a:off x="2641111" y="1629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37001</xdr:rowOff>
    </xdr:from>
    <xdr:to>
      <xdr:col>2</xdr:col>
      <xdr:colOff>638175</xdr:colOff>
      <xdr:row>98</xdr:row>
      <xdr:rowOff>54527</xdr:rowOff>
    </xdr:to>
    <xdr:cxnSp macro="">
      <xdr:nvCxnSpPr>
        <xdr:cNvPr id="243" name="直線コネクタ 242"/>
        <xdr:cNvCxnSpPr/>
      </xdr:nvCxnSpPr>
      <xdr:spPr>
        <a:xfrm flipV="1">
          <a:off x="1130300" y="16839101"/>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103760</xdr:rowOff>
    </xdr:from>
    <xdr:to>
      <xdr:col>3</xdr:col>
      <xdr:colOff>3175</xdr:colOff>
      <xdr:row>97</xdr:row>
      <xdr:rowOff>33910</xdr:rowOff>
    </xdr:to>
    <xdr:sp macro="" textlink="">
      <xdr:nvSpPr>
        <xdr:cNvPr id="244" name="フローチャート : 判断 243"/>
        <xdr:cNvSpPr/>
      </xdr:nvSpPr>
      <xdr:spPr>
        <a:xfrm>
          <a:off x="1968500" y="1656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50437</xdr:rowOff>
    </xdr:from>
    <xdr:ext cx="534377" cy="259045"/>
    <xdr:sp macro="" textlink="">
      <xdr:nvSpPr>
        <xdr:cNvPr id="245" name="テキスト ボックス 244"/>
        <xdr:cNvSpPr txBox="1"/>
      </xdr:nvSpPr>
      <xdr:spPr>
        <a:xfrm>
          <a:off x="1752111" y="1633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61,220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90596</xdr:rowOff>
    </xdr:from>
    <xdr:to>
      <xdr:col>1</xdr:col>
      <xdr:colOff>485775</xdr:colOff>
      <xdr:row>97</xdr:row>
      <xdr:rowOff>20746</xdr:rowOff>
    </xdr:to>
    <xdr:sp macro="" textlink="">
      <xdr:nvSpPr>
        <xdr:cNvPr id="246" name="フローチャート : 判断 245"/>
        <xdr:cNvSpPr/>
      </xdr:nvSpPr>
      <xdr:spPr>
        <a:xfrm>
          <a:off x="1079500" y="1654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37273</xdr:rowOff>
    </xdr:from>
    <xdr:ext cx="534377" cy="259045"/>
    <xdr:sp macro="" textlink="">
      <xdr:nvSpPr>
        <xdr:cNvPr id="247" name="テキスト ボックス 246"/>
        <xdr:cNvSpPr txBox="1"/>
      </xdr:nvSpPr>
      <xdr:spPr>
        <a:xfrm>
          <a:off x="863111" y="1632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106063</xdr:rowOff>
    </xdr:from>
    <xdr:to>
      <xdr:col>6</xdr:col>
      <xdr:colOff>561975</xdr:colOff>
      <xdr:row>97</xdr:row>
      <xdr:rowOff>36213</xdr:rowOff>
    </xdr:to>
    <xdr:sp macro="" textlink="">
      <xdr:nvSpPr>
        <xdr:cNvPr id="253" name="円/楕円 252"/>
        <xdr:cNvSpPr/>
      </xdr:nvSpPr>
      <xdr:spPr>
        <a:xfrm>
          <a:off x="4584700" y="1656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84490</xdr:rowOff>
    </xdr:from>
    <xdr:ext cx="534377" cy="259045"/>
    <xdr:sp macro="" textlink="">
      <xdr:nvSpPr>
        <xdr:cNvPr id="254" name="扶助費該当値テキスト"/>
        <xdr:cNvSpPr txBox="1"/>
      </xdr:nvSpPr>
      <xdr:spPr>
        <a:xfrm>
          <a:off x="4686300" y="1654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61,099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119171</xdr:rowOff>
    </xdr:from>
    <xdr:to>
      <xdr:col>5</xdr:col>
      <xdr:colOff>409575</xdr:colOff>
      <xdr:row>97</xdr:row>
      <xdr:rowOff>49321</xdr:rowOff>
    </xdr:to>
    <xdr:sp macro="" textlink="">
      <xdr:nvSpPr>
        <xdr:cNvPr id="255" name="円/楕円 254"/>
        <xdr:cNvSpPr/>
      </xdr:nvSpPr>
      <xdr:spPr>
        <a:xfrm>
          <a:off x="3746500" y="1657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40448</xdr:rowOff>
    </xdr:from>
    <xdr:ext cx="534377" cy="259045"/>
    <xdr:sp macro="" textlink="">
      <xdr:nvSpPr>
        <xdr:cNvPr id="256" name="テキスト ボックス 255"/>
        <xdr:cNvSpPr txBox="1"/>
      </xdr:nvSpPr>
      <xdr:spPr>
        <a:xfrm>
          <a:off x="3530111" y="1667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60,411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62688</xdr:rowOff>
    </xdr:from>
    <xdr:to>
      <xdr:col>4</xdr:col>
      <xdr:colOff>206375</xdr:colOff>
      <xdr:row>97</xdr:row>
      <xdr:rowOff>164288</xdr:rowOff>
    </xdr:to>
    <xdr:sp macro="" textlink="">
      <xdr:nvSpPr>
        <xdr:cNvPr id="257" name="円/楕円 256"/>
        <xdr:cNvSpPr/>
      </xdr:nvSpPr>
      <xdr:spPr>
        <a:xfrm>
          <a:off x="2857500" y="1669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155415</xdr:rowOff>
    </xdr:from>
    <xdr:ext cx="534377" cy="259045"/>
    <xdr:sp macro="" textlink="">
      <xdr:nvSpPr>
        <xdr:cNvPr id="258" name="テキスト ボックス 257"/>
        <xdr:cNvSpPr txBox="1"/>
      </xdr:nvSpPr>
      <xdr:spPr>
        <a:xfrm>
          <a:off x="2641111" y="1678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54,376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157651</xdr:rowOff>
    </xdr:from>
    <xdr:to>
      <xdr:col>3</xdr:col>
      <xdr:colOff>3175</xdr:colOff>
      <xdr:row>98</xdr:row>
      <xdr:rowOff>87801</xdr:rowOff>
    </xdr:to>
    <xdr:sp macro="" textlink="">
      <xdr:nvSpPr>
        <xdr:cNvPr id="259" name="円/楕円 258"/>
        <xdr:cNvSpPr/>
      </xdr:nvSpPr>
      <xdr:spPr>
        <a:xfrm>
          <a:off x="1968500" y="1678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78928</xdr:rowOff>
    </xdr:from>
    <xdr:ext cx="534377" cy="259045"/>
    <xdr:sp macro="" textlink="">
      <xdr:nvSpPr>
        <xdr:cNvPr id="260" name="テキスト ボックス 259"/>
        <xdr:cNvSpPr txBox="1"/>
      </xdr:nvSpPr>
      <xdr:spPr>
        <a:xfrm>
          <a:off x="1752111" y="1688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49,391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3727</xdr:rowOff>
    </xdr:from>
    <xdr:to>
      <xdr:col>1</xdr:col>
      <xdr:colOff>485775</xdr:colOff>
      <xdr:row>98</xdr:row>
      <xdr:rowOff>105327</xdr:rowOff>
    </xdr:to>
    <xdr:sp macro="" textlink="">
      <xdr:nvSpPr>
        <xdr:cNvPr id="261" name="円/楕円 260"/>
        <xdr:cNvSpPr/>
      </xdr:nvSpPr>
      <xdr:spPr>
        <a:xfrm>
          <a:off x="1079500" y="1680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96454</xdr:rowOff>
    </xdr:from>
    <xdr:ext cx="534377" cy="259045"/>
    <xdr:sp macro="" textlink="">
      <xdr:nvSpPr>
        <xdr:cNvPr id="262" name="テキスト ボックス 261"/>
        <xdr:cNvSpPr txBox="1"/>
      </xdr:nvSpPr>
      <xdr:spPr>
        <a:xfrm>
          <a:off x="863111" y="1689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48,471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66,956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3912</xdr:rowOff>
    </xdr:from>
    <xdr:to>
      <xdr:col>15</xdr:col>
      <xdr:colOff>180340</xdr:colOff>
      <xdr:row>39</xdr:row>
      <xdr:rowOff>111529</xdr:rowOff>
    </xdr:to>
    <xdr:cxnSp macro="">
      <xdr:nvCxnSpPr>
        <xdr:cNvPr id="287" name="直線コネクタ 286"/>
        <xdr:cNvCxnSpPr/>
      </xdr:nvCxnSpPr>
      <xdr:spPr>
        <a:xfrm flipV="1">
          <a:off x="10475595" y="5318862"/>
          <a:ext cx="1270" cy="1479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115356</xdr:rowOff>
    </xdr:from>
    <xdr:ext cx="534377" cy="259045"/>
    <xdr:sp macro="" textlink="">
      <xdr:nvSpPr>
        <xdr:cNvPr id="288" name="補助費等最小値テキスト"/>
        <xdr:cNvSpPr txBox="1"/>
      </xdr:nvSpPr>
      <xdr:spPr>
        <a:xfrm>
          <a:off x="10528300" y="680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41,197</a:t>
          </a:r>
          <a:endParaRPr kumimoji="1" lang="ja-JP" altLang="en-US" sz="1000" b="1">
            <a:latin typeface="ＭＳ Ｐゴシック"/>
          </a:endParaRPr>
        </a:p>
      </xdr:txBody>
    </xdr:sp>
    <xdr:clientData/>
  </xdr:oneCellAnchor>
  <xdr:twoCellAnchor>
    <xdr:from>
      <xdr:col>15</xdr:col>
      <xdr:colOff>92075</xdr:colOff>
      <xdr:row>39</xdr:row>
      <xdr:rowOff>111529</xdr:rowOff>
    </xdr:from>
    <xdr:to>
      <xdr:col>15</xdr:col>
      <xdr:colOff>269875</xdr:colOff>
      <xdr:row>39</xdr:row>
      <xdr:rowOff>111529</xdr:rowOff>
    </xdr:to>
    <xdr:cxnSp macro="">
      <xdr:nvCxnSpPr>
        <xdr:cNvPr id="289" name="直線コネクタ 288"/>
        <xdr:cNvCxnSpPr/>
      </xdr:nvCxnSpPr>
      <xdr:spPr>
        <a:xfrm>
          <a:off x="10388600" y="6798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122039</xdr:rowOff>
    </xdr:from>
    <xdr:ext cx="599010" cy="259045"/>
    <xdr:sp macro="" textlink="">
      <xdr:nvSpPr>
        <xdr:cNvPr id="290" name="補助費等最大値テキスト"/>
        <xdr:cNvSpPr txBox="1"/>
      </xdr:nvSpPr>
      <xdr:spPr>
        <a:xfrm>
          <a:off x="10528300" y="5094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235,320</a:t>
          </a:r>
          <a:endParaRPr kumimoji="1" lang="ja-JP" altLang="en-US" sz="1000" b="1">
            <a:latin typeface="ＭＳ Ｐゴシック"/>
          </a:endParaRPr>
        </a:p>
      </xdr:txBody>
    </xdr:sp>
    <xdr:clientData/>
  </xdr:oneCellAnchor>
  <xdr:twoCellAnchor>
    <xdr:from>
      <xdr:col>15</xdr:col>
      <xdr:colOff>92075</xdr:colOff>
      <xdr:row>31</xdr:row>
      <xdr:rowOff>3912</xdr:rowOff>
    </xdr:from>
    <xdr:to>
      <xdr:col>15</xdr:col>
      <xdr:colOff>269875</xdr:colOff>
      <xdr:row>31</xdr:row>
      <xdr:rowOff>3912</xdr:rowOff>
    </xdr:to>
    <xdr:cxnSp macro="">
      <xdr:nvCxnSpPr>
        <xdr:cNvPr id="291" name="直線コネクタ 290"/>
        <xdr:cNvCxnSpPr/>
      </xdr:nvCxnSpPr>
      <xdr:spPr>
        <a:xfrm>
          <a:off x="10388600" y="5318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9306</xdr:rowOff>
    </xdr:from>
    <xdr:to>
      <xdr:col>15</xdr:col>
      <xdr:colOff>180975</xdr:colOff>
      <xdr:row>38</xdr:row>
      <xdr:rowOff>25370</xdr:rowOff>
    </xdr:to>
    <xdr:cxnSp macro="">
      <xdr:nvCxnSpPr>
        <xdr:cNvPr id="292" name="直線コネクタ 291"/>
        <xdr:cNvCxnSpPr/>
      </xdr:nvCxnSpPr>
      <xdr:spPr>
        <a:xfrm flipV="1">
          <a:off x="9639300" y="6524406"/>
          <a:ext cx="838200" cy="1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61896</xdr:rowOff>
    </xdr:from>
    <xdr:ext cx="534377" cy="259045"/>
    <xdr:sp macro="" textlink="">
      <xdr:nvSpPr>
        <xdr:cNvPr id="293" name="補助費等平均値テキスト"/>
        <xdr:cNvSpPr txBox="1"/>
      </xdr:nvSpPr>
      <xdr:spPr>
        <a:xfrm>
          <a:off x="10528300" y="6234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39019</xdr:rowOff>
    </xdr:from>
    <xdr:to>
      <xdr:col>15</xdr:col>
      <xdr:colOff>231775</xdr:colOff>
      <xdr:row>37</xdr:row>
      <xdr:rowOff>140619</xdr:rowOff>
    </xdr:to>
    <xdr:sp macro="" textlink="">
      <xdr:nvSpPr>
        <xdr:cNvPr id="294" name="フローチャート : 判断 293"/>
        <xdr:cNvSpPr/>
      </xdr:nvSpPr>
      <xdr:spPr>
        <a:xfrm>
          <a:off x="10426700" y="638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25370</xdr:rowOff>
    </xdr:from>
    <xdr:to>
      <xdr:col>14</xdr:col>
      <xdr:colOff>28575</xdr:colOff>
      <xdr:row>38</xdr:row>
      <xdr:rowOff>40137</xdr:rowOff>
    </xdr:to>
    <xdr:cxnSp macro="">
      <xdr:nvCxnSpPr>
        <xdr:cNvPr id="295" name="直線コネクタ 294"/>
        <xdr:cNvCxnSpPr/>
      </xdr:nvCxnSpPr>
      <xdr:spPr>
        <a:xfrm flipV="1">
          <a:off x="8750300" y="6540470"/>
          <a:ext cx="889000" cy="1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107485</xdr:rowOff>
    </xdr:from>
    <xdr:to>
      <xdr:col>14</xdr:col>
      <xdr:colOff>79375</xdr:colOff>
      <xdr:row>38</xdr:row>
      <xdr:rowOff>37635</xdr:rowOff>
    </xdr:to>
    <xdr:sp macro="" textlink="">
      <xdr:nvSpPr>
        <xdr:cNvPr id="296" name="フローチャート : 判断 295"/>
        <xdr:cNvSpPr/>
      </xdr:nvSpPr>
      <xdr:spPr>
        <a:xfrm>
          <a:off x="9588500" y="645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54162</xdr:rowOff>
    </xdr:from>
    <xdr:ext cx="534377" cy="259045"/>
    <xdr:sp macro="" textlink="">
      <xdr:nvSpPr>
        <xdr:cNvPr id="297" name="テキスト ボックス 296"/>
        <xdr:cNvSpPr txBox="1"/>
      </xdr:nvSpPr>
      <xdr:spPr>
        <a:xfrm>
          <a:off x="9372111" y="622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80,061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38987</xdr:rowOff>
    </xdr:from>
    <xdr:to>
      <xdr:col>12</xdr:col>
      <xdr:colOff>511175</xdr:colOff>
      <xdr:row>38</xdr:row>
      <xdr:rowOff>40137</xdr:rowOff>
    </xdr:to>
    <xdr:cxnSp macro="">
      <xdr:nvCxnSpPr>
        <xdr:cNvPr id="298" name="直線コネクタ 297"/>
        <xdr:cNvCxnSpPr/>
      </xdr:nvCxnSpPr>
      <xdr:spPr>
        <a:xfrm>
          <a:off x="7861300" y="6554087"/>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123868</xdr:rowOff>
    </xdr:from>
    <xdr:to>
      <xdr:col>12</xdr:col>
      <xdr:colOff>561975</xdr:colOff>
      <xdr:row>38</xdr:row>
      <xdr:rowOff>54018</xdr:rowOff>
    </xdr:to>
    <xdr:sp macro="" textlink="">
      <xdr:nvSpPr>
        <xdr:cNvPr id="299" name="フローチャート : 判断 298"/>
        <xdr:cNvSpPr/>
      </xdr:nvSpPr>
      <xdr:spPr>
        <a:xfrm>
          <a:off x="8699500" y="646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70545</xdr:rowOff>
    </xdr:from>
    <xdr:ext cx="534377" cy="259045"/>
    <xdr:sp macro="" textlink="">
      <xdr:nvSpPr>
        <xdr:cNvPr id="300" name="テキスト ボックス 299"/>
        <xdr:cNvSpPr txBox="1"/>
      </xdr:nvSpPr>
      <xdr:spPr>
        <a:xfrm>
          <a:off x="8483111" y="624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77,911</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152395</xdr:rowOff>
    </xdr:from>
    <xdr:to>
      <xdr:col>11</xdr:col>
      <xdr:colOff>307975</xdr:colOff>
      <xdr:row>38</xdr:row>
      <xdr:rowOff>38987</xdr:rowOff>
    </xdr:to>
    <xdr:cxnSp macro="">
      <xdr:nvCxnSpPr>
        <xdr:cNvPr id="301" name="直線コネクタ 300"/>
        <xdr:cNvCxnSpPr/>
      </xdr:nvCxnSpPr>
      <xdr:spPr>
        <a:xfrm>
          <a:off x="6972300" y="6496045"/>
          <a:ext cx="889000" cy="5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135527</xdr:rowOff>
    </xdr:from>
    <xdr:to>
      <xdr:col>11</xdr:col>
      <xdr:colOff>358775</xdr:colOff>
      <xdr:row>38</xdr:row>
      <xdr:rowOff>65677</xdr:rowOff>
    </xdr:to>
    <xdr:sp macro="" textlink="">
      <xdr:nvSpPr>
        <xdr:cNvPr id="302" name="フローチャート : 判断 301"/>
        <xdr:cNvSpPr/>
      </xdr:nvSpPr>
      <xdr:spPr>
        <a:xfrm>
          <a:off x="7810500" y="647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82204</xdr:rowOff>
    </xdr:from>
    <xdr:ext cx="534377" cy="259045"/>
    <xdr:sp macro="" textlink="">
      <xdr:nvSpPr>
        <xdr:cNvPr id="303" name="テキスト ボックス 302"/>
        <xdr:cNvSpPr txBox="1"/>
      </xdr:nvSpPr>
      <xdr:spPr>
        <a:xfrm>
          <a:off x="7594111" y="625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76,381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123091</xdr:rowOff>
    </xdr:from>
    <xdr:to>
      <xdr:col>10</xdr:col>
      <xdr:colOff>155575</xdr:colOff>
      <xdr:row>38</xdr:row>
      <xdr:rowOff>53241</xdr:rowOff>
    </xdr:to>
    <xdr:sp macro="" textlink="">
      <xdr:nvSpPr>
        <xdr:cNvPr id="304" name="フローチャート : 判断 303"/>
        <xdr:cNvSpPr/>
      </xdr:nvSpPr>
      <xdr:spPr>
        <a:xfrm>
          <a:off x="6921500" y="646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44368</xdr:rowOff>
    </xdr:from>
    <xdr:ext cx="534377" cy="259045"/>
    <xdr:sp macro="" textlink="">
      <xdr:nvSpPr>
        <xdr:cNvPr id="305" name="テキスト ボックス 304"/>
        <xdr:cNvSpPr txBox="1"/>
      </xdr:nvSpPr>
      <xdr:spPr>
        <a:xfrm>
          <a:off x="6705111" y="655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78,013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129956</xdr:rowOff>
    </xdr:from>
    <xdr:to>
      <xdr:col>15</xdr:col>
      <xdr:colOff>231775</xdr:colOff>
      <xdr:row>38</xdr:row>
      <xdr:rowOff>60106</xdr:rowOff>
    </xdr:to>
    <xdr:sp macro="" textlink="">
      <xdr:nvSpPr>
        <xdr:cNvPr id="311" name="円/楕円 310"/>
        <xdr:cNvSpPr/>
      </xdr:nvSpPr>
      <xdr:spPr>
        <a:xfrm>
          <a:off x="10426700" y="647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108383</xdr:rowOff>
    </xdr:from>
    <xdr:ext cx="534377" cy="259045"/>
    <xdr:sp macro="" textlink="">
      <xdr:nvSpPr>
        <xdr:cNvPr id="312" name="補助費等該当値テキスト"/>
        <xdr:cNvSpPr txBox="1"/>
      </xdr:nvSpPr>
      <xdr:spPr>
        <a:xfrm>
          <a:off x="10528300" y="645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77,112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146019</xdr:rowOff>
    </xdr:from>
    <xdr:to>
      <xdr:col>14</xdr:col>
      <xdr:colOff>79375</xdr:colOff>
      <xdr:row>38</xdr:row>
      <xdr:rowOff>76169</xdr:rowOff>
    </xdr:to>
    <xdr:sp macro="" textlink="">
      <xdr:nvSpPr>
        <xdr:cNvPr id="313" name="円/楕円 312"/>
        <xdr:cNvSpPr/>
      </xdr:nvSpPr>
      <xdr:spPr>
        <a:xfrm>
          <a:off x="9588500" y="648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67297</xdr:rowOff>
    </xdr:from>
    <xdr:ext cx="534377" cy="259045"/>
    <xdr:sp macro="" textlink="">
      <xdr:nvSpPr>
        <xdr:cNvPr id="314" name="テキスト ボックス 313"/>
        <xdr:cNvSpPr txBox="1"/>
      </xdr:nvSpPr>
      <xdr:spPr>
        <a:xfrm>
          <a:off x="9372111" y="658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75,004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160787</xdr:rowOff>
    </xdr:from>
    <xdr:to>
      <xdr:col>12</xdr:col>
      <xdr:colOff>561975</xdr:colOff>
      <xdr:row>38</xdr:row>
      <xdr:rowOff>90937</xdr:rowOff>
    </xdr:to>
    <xdr:sp macro="" textlink="">
      <xdr:nvSpPr>
        <xdr:cNvPr id="315" name="円/楕円 314"/>
        <xdr:cNvSpPr/>
      </xdr:nvSpPr>
      <xdr:spPr>
        <a:xfrm>
          <a:off x="8699500" y="650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82064</xdr:rowOff>
    </xdr:from>
    <xdr:ext cx="534377" cy="259045"/>
    <xdr:sp macro="" textlink="">
      <xdr:nvSpPr>
        <xdr:cNvPr id="316" name="テキスト ボックス 315"/>
        <xdr:cNvSpPr txBox="1"/>
      </xdr:nvSpPr>
      <xdr:spPr>
        <a:xfrm>
          <a:off x="8483111" y="659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73,066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159637</xdr:rowOff>
    </xdr:from>
    <xdr:to>
      <xdr:col>11</xdr:col>
      <xdr:colOff>358775</xdr:colOff>
      <xdr:row>38</xdr:row>
      <xdr:rowOff>89787</xdr:rowOff>
    </xdr:to>
    <xdr:sp macro="" textlink="">
      <xdr:nvSpPr>
        <xdr:cNvPr id="317" name="円/楕円 316"/>
        <xdr:cNvSpPr/>
      </xdr:nvSpPr>
      <xdr:spPr>
        <a:xfrm>
          <a:off x="7810500" y="650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80914</xdr:rowOff>
    </xdr:from>
    <xdr:ext cx="534377" cy="259045"/>
    <xdr:sp macro="" textlink="">
      <xdr:nvSpPr>
        <xdr:cNvPr id="318" name="テキスト ボックス 317"/>
        <xdr:cNvSpPr txBox="1"/>
      </xdr:nvSpPr>
      <xdr:spPr>
        <a:xfrm>
          <a:off x="7594111" y="659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73,217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101595</xdr:rowOff>
    </xdr:from>
    <xdr:to>
      <xdr:col>10</xdr:col>
      <xdr:colOff>155575</xdr:colOff>
      <xdr:row>38</xdr:row>
      <xdr:rowOff>31745</xdr:rowOff>
    </xdr:to>
    <xdr:sp macro="" textlink="">
      <xdr:nvSpPr>
        <xdr:cNvPr id="319" name="円/楕円 318"/>
        <xdr:cNvSpPr/>
      </xdr:nvSpPr>
      <xdr:spPr>
        <a:xfrm>
          <a:off x="6921500" y="644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48272</xdr:rowOff>
    </xdr:from>
    <xdr:ext cx="534377" cy="259045"/>
    <xdr:sp macro="" textlink="">
      <xdr:nvSpPr>
        <xdr:cNvPr id="320" name="テキスト ボックス 319"/>
        <xdr:cNvSpPr txBox="1"/>
      </xdr:nvSpPr>
      <xdr:spPr>
        <a:xfrm>
          <a:off x="6705111" y="622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80,834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148616</xdr:rowOff>
    </xdr:from>
    <xdr:to>
      <xdr:col>15</xdr:col>
      <xdr:colOff>180340</xdr:colOff>
      <xdr:row>58</xdr:row>
      <xdr:rowOff>6330</xdr:rowOff>
    </xdr:to>
    <xdr:cxnSp macro="">
      <xdr:nvCxnSpPr>
        <xdr:cNvPr id="342" name="直線コネクタ 341"/>
        <xdr:cNvCxnSpPr/>
      </xdr:nvCxnSpPr>
      <xdr:spPr>
        <a:xfrm flipV="1">
          <a:off x="10475595" y="8721116"/>
          <a:ext cx="1270" cy="122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10157</xdr:rowOff>
    </xdr:from>
    <xdr:ext cx="534377" cy="259045"/>
    <xdr:sp macro="" textlink="">
      <xdr:nvSpPr>
        <xdr:cNvPr id="343" name="普通建設事業費最小値テキスト"/>
        <xdr:cNvSpPr txBox="1"/>
      </xdr:nvSpPr>
      <xdr:spPr>
        <a:xfrm>
          <a:off x="10528300" y="995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29,171</a:t>
          </a:r>
          <a:endParaRPr kumimoji="1" lang="ja-JP" altLang="en-US" sz="1000" b="1">
            <a:latin typeface="ＭＳ Ｐゴシック"/>
          </a:endParaRPr>
        </a:p>
      </xdr:txBody>
    </xdr:sp>
    <xdr:clientData/>
  </xdr:oneCellAnchor>
  <xdr:twoCellAnchor>
    <xdr:from>
      <xdr:col>15</xdr:col>
      <xdr:colOff>92075</xdr:colOff>
      <xdr:row>58</xdr:row>
      <xdr:rowOff>6330</xdr:rowOff>
    </xdr:from>
    <xdr:to>
      <xdr:col>15</xdr:col>
      <xdr:colOff>269875</xdr:colOff>
      <xdr:row>58</xdr:row>
      <xdr:rowOff>6330</xdr:rowOff>
    </xdr:to>
    <xdr:cxnSp macro="">
      <xdr:nvCxnSpPr>
        <xdr:cNvPr id="344" name="直線コネクタ 343"/>
        <xdr:cNvCxnSpPr/>
      </xdr:nvCxnSpPr>
      <xdr:spPr>
        <a:xfrm>
          <a:off x="10388600" y="995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95293</xdr:rowOff>
    </xdr:from>
    <xdr:ext cx="599010" cy="259045"/>
    <xdr:sp macro="" textlink="">
      <xdr:nvSpPr>
        <xdr:cNvPr id="345" name="普通建設事業費最大値テキスト"/>
        <xdr:cNvSpPr txBox="1"/>
      </xdr:nvSpPr>
      <xdr:spPr>
        <a:xfrm>
          <a:off x="10528300" y="849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298,050</a:t>
          </a:r>
          <a:endParaRPr kumimoji="1" lang="ja-JP" altLang="en-US" sz="1000" b="1">
            <a:latin typeface="ＭＳ Ｐゴシック"/>
          </a:endParaRPr>
        </a:p>
      </xdr:txBody>
    </xdr:sp>
    <xdr:clientData/>
  </xdr:oneCellAnchor>
  <xdr:twoCellAnchor>
    <xdr:from>
      <xdr:col>15</xdr:col>
      <xdr:colOff>92075</xdr:colOff>
      <xdr:row>50</xdr:row>
      <xdr:rowOff>148616</xdr:rowOff>
    </xdr:from>
    <xdr:to>
      <xdr:col>15</xdr:col>
      <xdr:colOff>269875</xdr:colOff>
      <xdr:row>50</xdr:row>
      <xdr:rowOff>148616</xdr:rowOff>
    </xdr:to>
    <xdr:cxnSp macro="">
      <xdr:nvCxnSpPr>
        <xdr:cNvPr id="346" name="直線コネクタ 345"/>
        <xdr:cNvCxnSpPr/>
      </xdr:nvCxnSpPr>
      <xdr:spPr>
        <a:xfrm>
          <a:off x="10388600" y="872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80401</xdr:rowOff>
    </xdr:from>
    <xdr:to>
      <xdr:col>15</xdr:col>
      <xdr:colOff>180975</xdr:colOff>
      <xdr:row>58</xdr:row>
      <xdr:rowOff>6330</xdr:rowOff>
    </xdr:to>
    <xdr:cxnSp macro="">
      <xdr:nvCxnSpPr>
        <xdr:cNvPr id="347" name="直線コネクタ 346"/>
        <xdr:cNvCxnSpPr/>
      </xdr:nvCxnSpPr>
      <xdr:spPr>
        <a:xfrm>
          <a:off x="9639300" y="9853051"/>
          <a:ext cx="838200" cy="9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12862</xdr:rowOff>
    </xdr:from>
    <xdr:ext cx="534377" cy="259045"/>
    <xdr:sp macro="" textlink="">
      <xdr:nvSpPr>
        <xdr:cNvPr id="348" name="普通建設事業費平均値テキスト"/>
        <xdr:cNvSpPr txBox="1"/>
      </xdr:nvSpPr>
      <xdr:spPr>
        <a:xfrm>
          <a:off x="10528300" y="9442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96,635</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161435</xdr:rowOff>
    </xdr:from>
    <xdr:to>
      <xdr:col>15</xdr:col>
      <xdr:colOff>231775</xdr:colOff>
      <xdr:row>56</xdr:row>
      <xdr:rowOff>91585</xdr:rowOff>
    </xdr:to>
    <xdr:sp macro="" textlink="">
      <xdr:nvSpPr>
        <xdr:cNvPr id="349" name="フローチャート : 判断 348"/>
        <xdr:cNvSpPr/>
      </xdr:nvSpPr>
      <xdr:spPr>
        <a:xfrm>
          <a:off x="10426700" y="959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80401</xdr:rowOff>
    </xdr:from>
    <xdr:to>
      <xdr:col>14</xdr:col>
      <xdr:colOff>28575</xdr:colOff>
      <xdr:row>58</xdr:row>
      <xdr:rowOff>13074</xdr:rowOff>
    </xdr:to>
    <xdr:cxnSp macro="">
      <xdr:nvCxnSpPr>
        <xdr:cNvPr id="350" name="直線コネクタ 349"/>
        <xdr:cNvCxnSpPr/>
      </xdr:nvCxnSpPr>
      <xdr:spPr>
        <a:xfrm flipV="1">
          <a:off x="8750300" y="9853051"/>
          <a:ext cx="889000" cy="10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138309</xdr:rowOff>
    </xdr:from>
    <xdr:to>
      <xdr:col>14</xdr:col>
      <xdr:colOff>79375</xdr:colOff>
      <xdr:row>56</xdr:row>
      <xdr:rowOff>68459</xdr:rowOff>
    </xdr:to>
    <xdr:sp macro="" textlink="">
      <xdr:nvSpPr>
        <xdr:cNvPr id="351" name="フローチャート : 判断 350"/>
        <xdr:cNvSpPr/>
      </xdr:nvSpPr>
      <xdr:spPr>
        <a:xfrm>
          <a:off x="9588500" y="9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84986</xdr:rowOff>
    </xdr:from>
    <xdr:ext cx="599010" cy="259045"/>
    <xdr:sp macro="" textlink="">
      <xdr:nvSpPr>
        <xdr:cNvPr id="352" name="テキスト ボックス 351"/>
        <xdr:cNvSpPr txBox="1"/>
      </xdr:nvSpPr>
      <xdr:spPr>
        <a:xfrm>
          <a:off x="9339794" y="9343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101,693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13074</xdr:rowOff>
    </xdr:from>
    <xdr:to>
      <xdr:col>12</xdr:col>
      <xdr:colOff>511175</xdr:colOff>
      <xdr:row>58</xdr:row>
      <xdr:rowOff>22652</xdr:rowOff>
    </xdr:to>
    <xdr:cxnSp macro="">
      <xdr:nvCxnSpPr>
        <xdr:cNvPr id="353" name="直線コネクタ 352"/>
        <xdr:cNvCxnSpPr/>
      </xdr:nvCxnSpPr>
      <xdr:spPr>
        <a:xfrm flipV="1">
          <a:off x="7861300" y="9957174"/>
          <a:ext cx="889000" cy="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63187</xdr:rowOff>
    </xdr:from>
    <xdr:to>
      <xdr:col>12</xdr:col>
      <xdr:colOff>561975</xdr:colOff>
      <xdr:row>55</xdr:row>
      <xdr:rowOff>164787</xdr:rowOff>
    </xdr:to>
    <xdr:sp macro="" textlink="">
      <xdr:nvSpPr>
        <xdr:cNvPr id="354" name="フローチャート : 判断 353"/>
        <xdr:cNvSpPr/>
      </xdr:nvSpPr>
      <xdr:spPr>
        <a:xfrm>
          <a:off x="8699500" y="949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9864</xdr:rowOff>
    </xdr:from>
    <xdr:ext cx="599010" cy="259045"/>
    <xdr:sp macro="" textlink="">
      <xdr:nvSpPr>
        <xdr:cNvPr id="355" name="テキスト ボックス 354"/>
        <xdr:cNvSpPr txBox="1"/>
      </xdr:nvSpPr>
      <xdr:spPr>
        <a:xfrm>
          <a:off x="8450794" y="926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118,124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22652</xdr:rowOff>
    </xdr:from>
    <xdr:to>
      <xdr:col>11</xdr:col>
      <xdr:colOff>307975</xdr:colOff>
      <xdr:row>58</xdr:row>
      <xdr:rowOff>27146</xdr:rowOff>
    </xdr:to>
    <xdr:cxnSp macro="">
      <xdr:nvCxnSpPr>
        <xdr:cNvPr id="356" name="直線コネクタ 355"/>
        <xdr:cNvCxnSpPr/>
      </xdr:nvCxnSpPr>
      <xdr:spPr>
        <a:xfrm flipV="1">
          <a:off x="6972300" y="9966752"/>
          <a:ext cx="889000" cy="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69784</xdr:rowOff>
    </xdr:from>
    <xdr:to>
      <xdr:col>11</xdr:col>
      <xdr:colOff>358775</xdr:colOff>
      <xdr:row>56</xdr:row>
      <xdr:rowOff>171384</xdr:rowOff>
    </xdr:to>
    <xdr:sp macro="" textlink="">
      <xdr:nvSpPr>
        <xdr:cNvPr id="357" name="フローチャート : 判断 356"/>
        <xdr:cNvSpPr/>
      </xdr:nvSpPr>
      <xdr:spPr>
        <a:xfrm>
          <a:off x="7810500" y="967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16461</xdr:rowOff>
    </xdr:from>
    <xdr:ext cx="534377" cy="259045"/>
    <xdr:sp macro="" textlink="">
      <xdr:nvSpPr>
        <xdr:cNvPr id="358" name="テキスト ボックス 357"/>
        <xdr:cNvSpPr txBox="1"/>
      </xdr:nvSpPr>
      <xdr:spPr>
        <a:xfrm>
          <a:off x="7594111" y="944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16511</xdr:rowOff>
    </xdr:from>
    <xdr:to>
      <xdr:col>10</xdr:col>
      <xdr:colOff>155575</xdr:colOff>
      <xdr:row>56</xdr:row>
      <xdr:rowOff>118111</xdr:rowOff>
    </xdr:to>
    <xdr:sp macro="" textlink="">
      <xdr:nvSpPr>
        <xdr:cNvPr id="359" name="フローチャート : 判断 358"/>
        <xdr:cNvSpPr/>
      </xdr:nvSpPr>
      <xdr:spPr>
        <a:xfrm>
          <a:off x="6921500" y="961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134638</xdr:rowOff>
    </xdr:from>
    <xdr:ext cx="534377" cy="259045"/>
    <xdr:sp macro="" textlink="">
      <xdr:nvSpPr>
        <xdr:cNvPr id="360" name="テキスト ボックス 359"/>
        <xdr:cNvSpPr txBox="1"/>
      </xdr:nvSpPr>
      <xdr:spPr>
        <a:xfrm>
          <a:off x="6705111" y="939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126980</xdr:rowOff>
    </xdr:from>
    <xdr:to>
      <xdr:col>15</xdr:col>
      <xdr:colOff>231775</xdr:colOff>
      <xdr:row>58</xdr:row>
      <xdr:rowOff>57130</xdr:rowOff>
    </xdr:to>
    <xdr:sp macro="" textlink="">
      <xdr:nvSpPr>
        <xdr:cNvPr id="366" name="円/楕円 365"/>
        <xdr:cNvSpPr/>
      </xdr:nvSpPr>
      <xdr:spPr>
        <a:xfrm>
          <a:off x="10426700" y="98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41907</xdr:rowOff>
    </xdr:from>
    <xdr:ext cx="534377" cy="259045"/>
    <xdr:sp macro="" textlink="">
      <xdr:nvSpPr>
        <xdr:cNvPr id="367" name="普通建設事業費該当値テキスト"/>
        <xdr:cNvSpPr txBox="1"/>
      </xdr:nvSpPr>
      <xdr:spPr>
        <a:xfrm>
          <a:off x="10528300" y="981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29,171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29601</xdr:rowOff>
    </xdr:from>
    <xdr:to>
      <xdr:col>14</xdr:col>
      <xdr:colOff>79375</xdr:colOff>
      <xdr:row>57</xdr:row>
      <xdr:rowOff>131201</xdr:rowOff>
    </xdr:to>
    <xdr:sp macro="" textlink="">
      <xdr:nvSpPr>
        <xdr:cNvPr id="368" name="円/楕円 367"/>
        <xdr:cNvSpPr/>
      </xdr:nvSpPr>
      <xdr:spPr>
        <a:xfrm>
          <a:off x="9588500" y="980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122328</xdr:rowOff>
    </xdr:from>
    <xdr:ext cx="534377" cy="259045"/>
    <xdr:sp macro="" textlink="">
      <xdr:nvSpPr>
        <xdr:cNvPr id="369" name="テキスト ボックス 368"/>
        <xdr:cNvSpPr txBox="1"/>
      </xdr:nvSpPr>
      <xdr:spPr>
        <a:xfrm>
          <a:off x="9372111" y="989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50,470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133724</xdr:rowOff>
    </xdr:from>
    <xdr:to>
      <xdr:col>12</xdr:col>
      <xdr:colOff>561975</xdr:colOff>
      <xdr:row>58</xdr:row>
      <xdr:rowOff>63874</xdr:rowOff>
    </xdr:to>
    <xdr:sp macro="" textlink="">
      <xdr:nvSpPr>
        <xdr:cNvPr id="370" name="円/楕円 369"/>
        <xdr:cNvSpPr/>
      </xdr:nvSpPr>
      <xdr:spPr>
        <a:xfrm>
          <a:off x="8699500" y="990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55001</xdr:rowOff>
    </xdr:from>
    <xdr:ext cx="534377" cy="259045"/>
    <xdr:sp macro="" textlink="">
      <xdr:nvSpPr>
        <xdr:cNvPr id="371" name="テキスト ボックス 370"/>
        <xdr:cNvSpPr txBox="1"/>
      </xdr:nvSpPr>
      <xdr:spPr>
        <a:xfrm>
          <a:off x="8483111" y="999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27,696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143302</xdr:rowOff>
    </xdr:from>
    <xdr:to>
      <xdr:col>11</xdr:col>
      <xdr:colOff>358775</xdr:colOff>
      <xdr:row>58</xdr:row>
      <xdr:rowOff>73452</xdr:rowOff>
    </xdr:to>
    <xdr:sp macro="" textlink="">
      <xdr:nvSpPr>
        <xdr:cNvPr id="372" name="円/楕円 371"/>
        <xdr:cNvSpPr/>
      </xdr:nvSpPr>
      <xdr:spPr>
        <a:xfrm>
          <a:off x="7810500" y="991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64579</xdr:rowOff>
    </xdr:from>
    <xdr:ext cx="534377" cy="259045"/>
    <xdr:sp macro="" textlink="">
      <xdr:nvSpPr>
        <xdr:cNvPr id="373" name="テキスト ボックス 372"/>
        <xdr:cNvSpPr txBox="1"/>
      </xdr:nvSpPr>
      <xdr:spPr>
        <a:xfrm>
          <a:off x="7594111" y="1000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25,601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147796</xdr:rowOff>
    </xdr:from>
    <xdr:to>
      <xdr:col>10</xdr:col>
      <xdr:colOff>155575</xdr:colOff>
      <xdr:row>58</xdr:row>
      <xdr:rowOff>77946</xdr:rowOff>
    </xdr:to>
    <xdr:sp macro="" textlink="">
      <xdr:nvSpPr>
        <xdr:cNvPr id="374" name="円/楕円 373"/>
        <xdr:cNvSpPr/>
      </xdr:nvSpPr>
      <xdr:spPr>
        <a:xfrm>
          <a:off x="6921500" y="992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69073</xdr:rowOff>
    </xdr:from>
    <xdr:ext cx="534377" cy="259045"/>
    <xdr:sp macro="" textlink="">
      <xdr:nvSpPr>
        <xdr:cNvPr id="375" name="テキスト ボックス 374"/>
        <xdr:cNvSpPr txBox="1"/>
      </xdr:nvSpPr>
      <xdr:spPr>
        <a:xfrm>
          <a:off x="6705111" y="1001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24,618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89522</xdr:rowOff>
    </xdr:from>
    <xdr:to>
      <xdr:col>15</xdr:col>
      <xdr:colOff>180340</xdr:colOff>
      <xdr:row>79</xdr:row>
      <xdr:rowOff>32029</xdr:rowOff>
    </xdr:to>
    <xdr:cxnSp macro="">
      <xdr:nvCxnSpPr>
        <xdr:cNvPr id="399" name="直線コネクタ 398"/>
        <xdr:cNvCxnSpPr/>
      </xdr:nvCxnSpPr>
      <xdr:spPr>
        <a:xfrm flipV="1">
          <a:off x="10475595" y="12091022"/>
          <a:ext cx="1270" cy="148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35856</xdr:rowOff>
    </xdr:from>
    <xdr:ext cx="378565" cy="259045"/>
    <xdr:sp macro="" textlink="">
      <xdr:nvSpPr>
        <xdr:cNvPr id="400" name="普通建設事業費 （ うち新規整備　）最小値テキスト"/>
        <xdr:cNvSpPr txBox="1"/>
      </xdr:nvSpPr>
      <xdr:spPr>
        <a:xfrm>
          <a:off x="10528300" y="13580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15</xdr:col>
      <xdr:colOff>92075</xdr:colOff>
      <xdr:row>79</xdr:row>
      <xdr:rowOff>32029</xdr:rowOff>
    </xdr:from>
    <xdr:to>
      <xdr:col>15</xdr:col>
      <xdr:colOff>269875</xdr:colOff>
      <xdr:row>79</xdr:row>
      <xdr:rowOff>32029</xdr:rowOff>
    </xdr:to>
    <xdr:cxnSp macro="">
      <xdr:nvCxnSpPr>
        <xdr:cNvPr id="401" name="直線コネクタ 400"/>
        <xdr:cNvCxnSpPr/>
      </xdr:nvCxnSpPr>
      <xdr:spPr>
        <a:xfrm>
          <a:off x="10388600" y="13576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36199</xdr:rowOff>
    </xdr:from>
    <xdr:ext cx="599010" cy="259045"/>
    <xdr:sp macro="" textlink="">
      <xdr:nvSpPr>
        <xdr:cNvPr id="402" name="普通建設事業費 （ うち新規整備　）最大値テキスト"/>
        <xdr:cNvSpPr txBox="1"/>
      </xdr:nvSpPr>
      <xdr:spPr>
        <a:xfrm>
          <a:off x="10528300" y="11866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117,951</a:t>
          </a:r>
          <a:endParaRPr kumimoji="1" lang="ja-JP" altLang="en-US" sz="1000" b="1">
            <a:latin typeface="ＭＳ Ｐゴシック"/>
          </a:endParaRPr>
        </a:p>
      </xdr:txBody>
    </xdr:sp>
    <xdr:clientData/>
  </xdr:oneCellAnchor>
  <xdr:twoCellAnchor>
    <xdr:from>
      <xdr:col>15</xdr:col>
      <xdr:colOff>92075</xdr:colOff>
      <xdr:row>70</xdr:row>
      <xdr:rowOff>89522</xdr:rowOff>
    </xdr:from>
    <xdr:to>
      <xdr:col>15</xdr:col>
      <xdr:colOff>269875</xdr:colOff>
      <xdr:row>70</xdr:row>
      <xdr:rowOff>89522</xdr:rowOff>
    </xdr:to>
    <xdr:cxnSp macro="">
      <xdr:nvCxnSpPr>
        <xdr:cNvPr id="403" name="直線コネクタ 402"/>
        <xdr:cNvCxnSpPr/>
      </xdr:nvCxnSpPr>
      <xdr:spPr>
        <a:xfrm>
          <a:off x="10388600" y="12091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168275</xdr:rowOff>
    </xdr:from>
    <xdr:to>
      <xdr:col>15</xdr:col>
      <xdr:colOff>180975</xdr:colOff>
      <xdr:row>79</xdr:row>
      <xdr:rowOff>1918</xdr:rowOff>
    </xdr:to>
    <xdr:cxnSp macro="">
      <xdr:nvCxnSpPr>
        <xdr:cNvPr id="404" name="直線コネクタ 403"/>
        <xdr:cNvCxnSpPr/>
      </xdr:nvCxnSpPr>
      <xdr:spPr>
        <a:xfrm>
          <a:off x="9639300" y="13198475"/>
          <a:ext cx="838200" cy="34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95076</xdr:rowOff>
    </xdr:from>
    <xdr:ext cx="534377" cy="259045"/>
    <xdr:sp macro="" textlink="">
      <xdr:nvSpPr>
        <xdr:cNvPr id="405" name="普通建設事業費 （ うち新規整備　）平均値テキスト"/>
        <xdr:cNvSpPr txBox="1"/>
      </xdr:nvSpPr>
      <xdr:spPr>
        <a:xfrm>
          <a:off x="10528300" y="12953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34,315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72200</xdr:rowOff>
    </xdr:from>
    <xdr:to>
      <xdr:col>15</xdr:col>
      <xdr:colOff>231775</xdr:colOff>
      <xdr:row>77</xdr:row>
      <xdr:rowOff>2350</xdr:rowOff>
    </xdr:to>
    <xdr:sp macro="" textlink="">
      <xdr:nvSpPr>
        <xdr:cNvPr id="406" name="フローチャート : 判断 405"/>
        <xdr:cNvSpPr/>
      </xdr:nvSpPr>
      <xdr:spPr>
        <a:xfrm>
          <a:off x="10426700" y="131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75</xdr:row>
      <xdr:rowOff>169354</xdr:rowOff>
    </xdr:from>
    <xdr:to>
      <xdr:col>14</xdr:col>
      <xdr:colOff>79375</xdr:colOff>
      <xdr:row>76</xdr:row>
      <xdr:rowOff>99504</xdr:rowOff>
    </xdr:to>
    <xdr:sp macro="" textlink="">
      <xdr:nvSpPr>
        <xdr:cNvPr id="407" name="フローチャート : 判断 406"/>
        <xdr:cNvSpPr/>
      </xdr:nvSpPr>
      <xdr:spPr>
        <a:xfrm>
          <a:off x="9588500" y="1302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116032</xdr:rowOff>
    </xdr:from>
    <xdr:ext cx="534377" cy="259045"/>
    <xdr:sp macro="" textlink="">
      <xdr:nvSpPr>
        <xdr:cNvPr id="408" name="テキスト ボックス 407"/>
        <xdr:cNvSpPr txBox="1"/>
      </xdr:nvSpPr>
      <xdr:spPr>
        <a:xfrm>
          <a:off x="9372111" y="128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40,165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122568</xdr:rowOff>
    </xdr:from>
    <xdr:to>
      <xdr:col>15</xdr:col>
      <xdr:colOff>231775</xdr:colOff>
      <xdr:row>79</xdr:row>
      <xdr:rowOff>52718</xdr:rowOff>
    </xdr:to>
    <xdr:sp macro="" textlink="">
      <xdr:nvSpPr>
        <xdr:cNvPr id="414" name="円/楕円 413"/>
        <xdr:cNvSpPr/>
      </xdr:nvSpPr>
      <xdr:spPr>
        <a:xfrm>
          <a:off x="10426700" y="1349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37495</xdr:rowOff>
    </xdr:from>
    <xdr:ext cx="469744" cy="259045"/>
    <xdr:sp macro="" textlink="">
      <xdr:nvSpPr>
        <xdr:cNvPr id="415" name="普通建設事業費 （ うち新規整備　）該当値テキスト"/>
        <xdr:cNvSpPr txBox="1"/>
      </xdr:nvSpPr>
      <xdr:spPr>
        <a:xfrm>
          <a:off x="10528300" y="1341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3,349</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117475</xdr:rowOff>
    </xdr:from>
    <xdr:to>
      <xdr:col>14</xdr:col>
      <xdr:colOff>79375</xdr:colOff>
      <xdr:row>77</xdr:row>
      <xdr:rowOff>47625</xdr:rowOff>
    </xdr:to>
    <xdr:sp macro="" textlink="">
      <xdr:nvSpPr>
        <xdr:cNvPr id="416" name="円/楕円 415"/>
        <xdr:cNvSpPr/>
      </xdr:nvSpPr>
      <xdr:spPr>
        <a:xfrm>
          <a:off x="9588500" y="1314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38752</xdr:rowOff>
    </xdr:from>
    <xdr:ext cx="534377" cy="259045"/>
    <xdr:sp macro="" textlink="">
      <xdr:nvSpPr>
        <xdr:cNvPr id="417" name="テキスト ボックス 416"/>
        <xdr:cNvSpPr txBox="1"/>
      </xdr:nvSpPr>
      <xdr:spPr>
        <a:xfrm>
          <a:off x="9372111" y="1324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30,750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28" name="直線コネクタ 42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29" name="テキスト ボックス 42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0" name="直線コネクタ 42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1" name="テキスト ボックス 43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32" name="直線コネクタ 43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33" name="テキスト ボックス 43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4" name="直線コネクタ 43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5" name="テキスト ボックス 43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33795</xdr:rowOff>
    </xdr:from>
    <xdr:to>
      <xdr:col>15</xdr:col>
      <xdr:colOff>180340</xdr:colOff>
      <xdr:row>98</xdr:row>
      <xdr:rowOff>22583</xdr:rowOff>
    </xdr:to>
    <xdr:cxnSp macro="">
      <xdr:nvCxnSpPr>
        <xdr:cNvPr id="437" name="直線コネクタ 436"/>
        <xdr:cNvCxnSpPr/>
      </xdr:nvCxnSpPr>
      <xdr:spPr>
        <a:xfrm flipV="1">
          <a:off x="10475595" y="15635745"/>
          <a:ext cx="1270" cy="118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26410</xdr:rowOff>
    </xdr:from>
    <xdr:ext cx="378565" cy="259045"/>
    <xdr:sp macro="" textlink="">
      <xdr:nvSpPr>
        <xdr:cNvPr id="438" name="普通建設事業費 （ うち更新整備　）最小値テキスト"/>
        <xdr:cNvSpPr txBox="1"/>
      </xdr:nvSpPr>
      <xdr:spPr>
        <a:xfrm>
          <a:off x="10528300" y="16828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a:t>
          </a:r>
          <a:endParaRPr kumimoji="1" lang="ja-JP" altLang="en-US" sz="1000" b="1">
            <a:latin typeface="ＭＳ Ｐゴシック"/>
          </a:endParaRPr>
        </a:p>
      </xdr:txBody>
    </xdr:sp>
    <xdr:clientData/>
  </xdr:oneCellAnchor>
  <xdr:twoCellAnchor>
    <xdr:from>
      <xdr:col>15</xdr:col>
      <xdr:colOff>92075</xdr:colOff>
      <xdr:row>98</xdr:row>
      <xdr:rowOff>22583</xdr:rowOff>
    </xdr:from>
    <xdr:to>
      <xdr:col>15</xdr:col>
      <xdr:colOff>269875</xdr:colOff>
      <xdr:row>98</xdr:row>
      <xdr:rowOff>22583</xdr:rowOff>
    </xdr:to>
    <xdr:cxnSp macro="">
      <xdr:nvCxnSpPr>
        <xdr:cNvPr id="439" name="直線コネクタ 438"/>
        <xdr:cNvCxnSpPr/>
      </xdr:nvCxnSpPr>
      <xdr:spPr>
        <a:xfrm>
          <a:off x="10388600" y="168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151922</xdr:rowOff>
    </xdr:from>
    <xdr:ext cx="599010" cy="259045"/>
    <xdr:sp macro="" textlink="">
      <xdr:nvSpPr>
        <xdr:cNvPr id="440" name="普通建設事業費 （ うち更新整備　）最大値テキスト"/>
        <xdr:cNvSpPr txBox="1"/>
      </xdr:nvSpPr>
      <xdr:spPr>
        <a:xfrm>
          <a:off x="10528300" y="15410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208,531</a:t>
          </a:r>
          <a:endParaRPr kumimoji="1" lang="ja-JP" altLang="en-US" sz="1000" b="1">
            <a:latin typeface="ＭＳ Ｐゴシック"/>
          </a:endParaRPr>
        </a:p>
      </xdr:txBody>
    </xdr:sp>
    <xdr:clientData/>
  </xdr:oneCellAnchor>
  <xdr:twoCellAnchor>
    <xdr:from>
      <xdr:col>15</xdr:col>
      <xdr:colOff>92075</xdr:colOff>
      <xdr:row>91</xdr:row>
      <xdr:rowOff>33795</xdr:rowOff>
    </xdr:from>
    <xdr:to>
      <xdr:col>15</xdr:col>
      <xdr:colOff>269875</xdr:colOff>
      <xdr:row>91</xdr:row>
      <xdr:rowOff>33795</xdr:rowOff>
    </xdr:to>
    <xdr:cxnSp macro="">
      <xdr:nvCxnSpPr>
        <xdr:cNvPr id="441" name="直線コネクタ 440"/>
        <xdr:cNvCxnSpPr/>
      </xdr:nvCxnSpPr>
      <xdr:spPr>
        <a:xfrm>
          <a:off x="10388600" y="1563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77932</xdr:rowOff>
    </xdr:from>
    <xdr:to>
      <xdr:col>15</xdr:col>
      <xdr:colOff>180975</xdr:colOff>
      <xdr:row>97</xdr:row>
      <xdr:rowOff>148199</xdr:rowOff>
    </xdr:to>
    <xdr:cxnSp macro="">
      <xdr:nvCxnSpPr>
        <xdr:cNvPr id="442" name="直線コネクタ 441"/>
        <xdr:cNvCxnSpPr/>
      </xdr:nvCxnSpPr>
      <xdr:spPr>
        <a:xfrm flipV="1">
          <a:off x="9639300" y="16708582"/>
          <a:ext cx="838200" cy="7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105650</xdr:rowOff>
    </xdr:from>
    <xdr:ext cx="534377" cy="259045"/>
    <xdr:sp macro="" textlink="">
      <xdr:nvSpPr>
        <xdr:cNvPr id="443" name="普通建設事業費 （ うち更新整備　）平均値テキスト"/>
        <xdr:cNvSpPr txBox="1"/>
      </xdr:nvSpPr>
      <xdr:spPr>
        <a:xfrm>
          <a:off x="10528300" y="1639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41,072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82773</xdr:rowOff>
    </xdr:from>
    <xdr:to>
      <xdr:col>15</xdr:col>
      <xdr:colOff>231775</xdr:colOff>
      <xdr:row>97</xdr:row>
      <xdr:rowOff>12923</xdr:rowOff>
    </xdr:to>
    <xdr:sp macro="" textlink="">
      <xdr:nvSpPr>
        <xdr:cNvPr id="444" name="フローチャート : 判断 443"/>
        <xdr:cNvSpPr/>
      </xdr:nvSpPr>
      <xdr:spPr>
        <a:xfrm>
          <a:off x="10426700" y="165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78356</xdr:rowOff>
    </xdr:from>
    <xdr:to>
      <xdr:col>14</xdr:col>
      <xdr:colOff>79375</xdr:colOff>
      <xdr:row>97</xdr:row>
      <xdr:rowOff>8506</xdr:rowOff>
    </xdr:to>
    <xdr:sp macro="" textlink="">
      <xdr:nvSpPr>
        <xdr:cNvPr id="445" name="フローチャート : 判断 444"/>
        <xdr:cNvSpPr/>
      </xdr:nvSpPr>
      <xdr:spPr>
        <a:xfrm>
          <a:off x="9588500" y="1653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25033</xdr:rowOff>
    </xdr:from>
    <xdr:ext cx="534377" cy="259045"/>
    <xdr:sp macro="" textlink="">
      <xdr:nvSpPr>
        <xdr:cNvPr id="446" name="テキスト ボックス 445"/>
        <xdr:cNvSpPr txBox="1"/>
      </xdr:nvSpPr>
      <xdr:spPr>
        <a:xfrm>
          <a:off x="9372111" y="1631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41,845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7" name="テキスト ボックス 44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8" name="テキスト ボックス 44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9" name="テキスト ボックス 44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0" name="テキスト ボックス 44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1" name="テキスト ボックス 45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27132</xdr:rowOff>
    </xdr:from>
    <xdr:to>
      <xdr:col>15</xdr:col>
      <xdr:colOff>231775</xdr:colOff>
      <xdr:row>97</xdr:row>
      <xdr:rowOff>128732</xdr:rowOff>
    </xdr:to>
    <xdr:sp macro="" textlink="">
      <xdr:nvSpPr>
        <xdr:cNvPr id="452" name="円/楕円 451"/>
        <xdr:cNvSpPr/>
      </xdr:nvSpPr>
      <xdr:spPr>
        <a:xfrm>
          <a:off x="10426700" y="1665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113509</xdr:rowOff>
    </xdr:from>
    <xdr:ext cx="534377" cy="259045"/>
    <xdr:sp macro="" textlink="">
      <xdr:nvSpPr>
        <xdr:cNvPr id="453" name="普通建設事業費 （ うち更新整備　）該当値テキスト"/>
        <xdr:cNvSpPr txBox="1"/>
      </xdr:nvSpPr>
      <xdr:spPr>
        <a:xfrm>
          <a:off x="10528300" y="1657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20,808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97399</xdr:rowOff>
    </xdr:from>
    <xdr:to>
      <xdr:col>14</xdr:col>
      <xdr:colOff>79375</xdr:colOff>
      <xdr:row>98</xdr:row>
      <xdr:rowOff>27549</xdr:rowOff>
    </xdr:to>
    <xdr:sp macro="" textlink="">
      <xdr:nvSpPr>
        <xdr:cNvPr id="454" name="円/楕円 453"/>
        <xdr:cNvSpPr/>
      </xdr:nvSpPr>
      <xdr:spPr>
        <a:xfrm>
          <a:off x="9588500" y="1672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18676</xdr:rowOff>
    </xdr:from>
    <xdr:ext cx="469744" cy="259045"/>
    <xdr:sp macro="" textlink="">
      <xdr:nvSpPr>
        <xdr:cNvPr id="455" name="テキスト ボックス 454"/>
        <xdr:cNvSpPr txBox="1"/>
      </xdr:nvSpPr>
      <xdr:spPr>
        <a:xfrm>
          <a:off x="9404427" y="1682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6" name="正方形/長方形 45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7" name="正方形/長方形 45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8" name="正方形/長方形 45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9" name="正方形/長方形 45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0" name="正方形/長方形 45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1" name="正方形/長方形 46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2" name="正方形/長方形 46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3" name="正方形/長方形 46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4" name="テキスト ボックス 46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5" name="直線コネクタ 46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6" name="直線コネクタ 46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7" name="テキスト ボックス 46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8" name="直線コネクタ 46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9" name="テキスト ボックス 46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0" name="直線コネクタ 46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1" name="テキスト ボックス 47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2" name="直線コネクタ 47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3" name="テキスト ボックス 47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4" name="直線コネクタ 47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5" name="テキスト ボックス 47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6" name="直線コネクタ 47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77" name="テキスト ボックス 47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2387</xdr:rowOff>
    </xdr:from>
    <xdr:to>
      <xdr:col>23</xdr:col>
      <xdr:colOff>516889</xdr:colOff>
      <xdr:row>39</xdr:row>
      <xdr:rowOff>44450</xdr:rowOff>
    </xdr:to>
    <xdr:cxnSp macro="">
      <xdr:nvCxnSpPr>
        <xdr:cNvPr id="479" name="直線コネクタ 478"/>
        <xdr:cNvCxnSpPr/>
      </xdr:nvCxnSpPr>
      <xdr:spPr>
        <a:xfrm flipV="1">
          <a:off x="16317595" y="5145887"/>
          <a:ext cx="1269" cy="15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1" name="直線コネクタ 48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120514</xdr:rowOff>
    </xdr:from>
    <xdr:ext cx="534377" cy="259045"/>
    <xdr:sp macro="" textlink="">
      <xdr:nvSpPr>
        <xdr:cNvPr id="482" name="災害復旧事業費最大値テキスト"/>
        <xdr:cNvSpPr txBox="1"/>
      </xdr:nvSpPr>
      <xdr:spPr>
        <a:xfrm>
          <a:off x="16370300" y="492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41,604</a:t>
          </a:r>
          <a:endParaRPr kumimoji="1" lang="ja-JP" altLang="en-US" sz="1000" b="1">
            <a:latin typeface="ＭＳ Ｐゴシック"/>
          </a:endParaRPr>
        </a:p>
      </xdr:txBody>
    </xdr:sp>
    <xdr:clientData/>
  </xdr:oneCellAnchor>
  <xdr:twoCellAnchor>
    <xdr:from>
      <xdr:col>23</xdr:col>
      <xdr:colOff>428625</xdr:colOff>
      <xdr:row>30</xdr:row>
      <xdr:rowOff>2387</xdr:rowOff>
    </xdr:from>
    <xdr:to>
      <xdr:col>23</xdr:col>
      <xdr:colOff>606425</xdr:colOff>
      <xdr:row>30</xdr:row>
      <xdr:rowOff>2387</xdr:rowOff>
    </xdr:to>
    <xdr:cxnSp macro="">
      <xdr:nvCxnSpPr>
        <xdr:cNvPr id="483" name="直線コネクタ 482"/>
        <xdr:cNvCxnSpPr/>
      </xdr:nvCxnSpPr>
      <xdr:spPr>
        <a:xfrm>
          <a:off x="16230600" y="514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162941</xdr:rowOff>
    </xdr:from>
    <xdr:to>
      <xdr:col>23</xdr:col>
      <xdr:colOff>517525</xdr:colOff>
      <xdr:row>39</xdr:row>
      <xdr:rowOff>44450</xdr:rowOff>
    </xdr:to>
    <xdr:cxnSp macro="">
      <xdr:nvCxnSpPr>
        <xdr:cNvPr id="484" name="直線コネクタ 483"/>
        <xdr:cNvCxnSpPr/>
      </xdr:nvCxnSpPr>
      <xdr:spPr>
        <a:xfrm>
          <a:off x="15481300" y="6678041"/>
          <a:ext cx="838200" cy="5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25061</xdr:rowOff>
    </xdr:from>
    <xdr:ext cx="469744" cy="259045"/>
    <xdr:sp macro="" textlink="">
      <xdr:nvSpPr>
        <xdr:cNvPr id="485" name="災害復旧事業費平均値テキスト"/>
        <xdr:cNvSpPr txBox="1"/>
      </xdr:nvSpPr>
      <xdr:spPr>
        <a:xfrm>
          <a:off x="16370300" y="6368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4,276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2184</xdr:rowOff>
    </xdr:from>
    <xdr:to>
      <xdr:col>23</xdr:col>
      <xdr:colOff>568325</xdr:colOff>
      <xdr:row>38</xdr:row>
      <xdr:rowOff>103784</xdr:rowOff>
    </xdr:to>
    <xdr:sp macro="" textlink="">
      <xdr:nvSpPr>
        <xdr:cNvPr id="486" name="フローチャート : 判断 485"/>
        <xdr:cNvSpPr/>
      </xdr:nvSpPr>
      <xdr:spPr>
        <a:xfrm>
          <a:off x="16268700" y="65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110363</xdr:rowOff>
    </xdr:from>
    <xdr:to>
      <xdr:col>22</xdr:col>
      <xdr:colOff>365125</xdr:colOff>
      <xdr:row>38</xdr:row>
      <xdr:rowOff>162941</xdr:rowOff>
    </xdr:to>
    <xdr:cxnSp macro="">
      <xdr:nvCxnSpPr>
        <xdr:cNvPr id="487" name="直線コネクタ 486"/>
        <xdr:cNvCxnSpPr/>
      </xdr:nvCxnSpPr>
      <xdr:spPr>
        <a:xfrm>
          <a:off x="14592300" y="6454013"/>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45161</xdr:rowOff>
    </xdr:from>
    <xdr:to>
      <xdr:col>22</xdr:col>
      <xdr:colOff>415925</xdr:colOff>
      <xdr:row>37</xdr:row>
      <xdr:rowOff>146761</xdr:rowOff>
    </xdr:to>
    <xdr:sp macro="" textlink="">
      <xdr:nvSpPr>
        <xdr:cNvPr id="488" name="フローチャート : 判断 487"/>
        <xdr:cNvSpPr/>
      </xdr:nvSpPr>
      <xdr:spPr>
        <a:xfrm>
          <a:off x="15430500" y="638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163288</xdr:rowOff>
    </xdr:from>
    <xdr:ext cx="469744" cy="259045"/>
    <xdr:sp macro="" textlink="">
      <xdr:nvSpPr>
        <xdr:cNvPr id="489" name="テキスト ボックス 488"/>
        <xdr:cNvSpPr txBox="1"/>
      </xdr:nvSpPr>
      <xdr:spPr>
        <a:xfrm>
          <a:off x="15246427" y="616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110363</xdr:rowOff>
    </xdr:from>
    <xdr:to>
      <xdr:col>21</xdr:col>
      <xdr:colOff>161925</xdr:colOff>
      <xdr:row>39</xdr:row>
      <xdr:rowOff>23723</xdr:rowOff>
    </xdr:to>
    <xdr:cxnSp macro="">
      <xdr:nvCxnSpPr>
        <xdr:cNvPr id="490" name="直線コネクタ 489"/>
        <xdr:cNvCxnSpPr/>
      </xdr:nvCxnSpPr>
      <xdr:spPr>
        <a:xfrm flipV="1">
          <a:off x="13703300" y="6454013"/>
          <a:ext cx="889000" cy="25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59563</xdr:rowOff>
    </xdr:from>
    <xdr:to>
      <xdr:col>21</xdr:col>
      <xdr:colOff>212725</xdr:colOff>
      <xdr:row>37</xdr:row>
      <xdr:rowOff>161163</xdr:rowOff>
    </xdr:to>
    <xdr:sp macro="" textlink="">
      <xdr:nvSpPr>
        <xdr:cNvPr id="491" name="フローチャート : 判断 490"/>
        <xdr:cNvSpPr/>
      </xdr:nvSpPr>
      <xdr:spPr>
        <a:xfrm>
          <a:off x="14541500" y="640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152290</xdr:rowOff>
    </xdr:from>
    <xdr:ext cx="469744" cy="259045"/>
    <xdr:sp macro="" textlink="">
      <xdr:nvSpPr>
        <xdr:cNvPr id="492" name="テキスト ボックス 491"/>
        <xdr:cNvSpPr txBox="1"/>
      </xdr:nvSpPr>
      <xdr:spPr>
        <a:xfrm>
          <a:off x="14357427" y="649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23723</xdr:rowOff>
    </xdr:from>
    <xdr:to>
      <xdr:col>19</xdr:col>
      <xdr:colOff>644525</xdr:colOff>
      <xdr:row>39</xdr:row>
      <xdr:rowOff>44450</xdr:rowOff>
    </xdr:to>
    <xdr:cxnSp macro="">
      <xdr:nvCxnSpPr>
        <xdr:cNvPr id="493" name="直線コネクタ 492"/>
        <xdr:cNvCxnSpPr/>
      </xdr:nvCxnSpPr>
      <xdr:spPr>
        <a:xfrm flipV="1">
          <a:off x="12814300" y="6710273"/>
          <a:ext cx="889000" cy="2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4166</xdr:rowOff>
    </xdr:from>
    <xdr:to>
      <xdr:col>20</xdr:col>
      <xdr:colOff>9525</xdr:colOff>
      <xdr:row>37</xdr:row>
      <xdr:rowOff>105766</xdr:rowOff>
    </xdr:to>
    <xdr:sp macro="" textlink="">
      <xdr:nvSpPr>
        <xdr:cNvPr id="494" name="フローチャート : 判断 493"/>
        <xdr:cNvSpPr/>
      </xdr:nvSpPr>
      <xdr:spPr>
        <a:xfrm>
          <a:off x="13652500" y="63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122293</xdr:rowOff>
    </xdr:from>
    <xdr:ext cx="469744" cy="259045"/>
    <xdr:sp macro="" textlink="">
      <xdr:nvSpPr>
        <xdr:cNvPr id="495" name="テキスト ボックス 494"/>
        <xdr:cNvSpPr txBox="1"/>
      </xdr:nvSpPr>
      <xdr:spPr>
        <a:xfrm>
          <a:off x="13468427" y="612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85280</xdr:rowOff>
    </xdr:from>
    <xdr:to>
      <xdr:col>18</xdr:col>
      <xdr:colOff>492125</xdr:colOff>
      <xdr:row>37</xdr:row>
      <xdr:rowOff>15430</xdr:rowOff>
    </xdr:to>
    <xdr:sp macro="" textlink="">
      <xdr:nvSpPr>
        <xdr:cNvPr id="496" name="フローチャート : 判断 495"/>
        <xdr:cNvSpPr/>
      </xdr:nvSpPr>
      <xdr:spPr>
        <a:xfrm>
          <a:off x="12763500" y="625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31957</xdr:rowOff>
    </xdr:from>
    <xdr:ext cx="534377" cy="259045"/>
    <xdr:sp macro="" textlink="">
      <xdr:nvSpPr>
        <xdr:cNvPr id="497" name="テキスト ボックス 496"/>
        <xdr:cNvSpPr txBox="1"/>
      </xdr:nvSpPr>
      <xdr:spPr>
        <a:xfrm>
          <a:off x="12547111" y="603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8" name="テキスト ボックス 49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9" name="テキスト ボックス 49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0" name="テキスト ボックス 49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1" name="テキスト ボックス 50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2" name="テキスト ボックス 50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03" name="円/楕円 50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04"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112141</xdr:rowOff>
    </xdr:from>
    <xdr:to>
      <xdr:col>22</xdr:col>
      <xdr:colOff>415925</xdr:colOff>
      <xdr:row>39</xdr:row>
      <xdr:rowOff>42291</xdr:rowOff>
    </xdr:to>
    <xdr:sp macro="" textlink="">
      <xdr:nvSpPr>
        <xdr:cNvPr id="505" name="円/楕円 504"/>
        <xdr:cNvSpPr/>
      </xdr:nvSpPr>
      <xdr:spPr>
        <a:xfrm>
          <a:off x="15430500" y="662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33418</xdr:rowOff>
    </xdr:from>
    <xdr:ext cx="469744" cy="259045"/>
    <xdr:sp macro="" textlink="">
      <xdr:nvSpPr>
        <xdr:cNvPr id="506" name="テキスト ボックス 505"/>
        <xdr:cNvSpPr txBox="1"/>
      </xdr:nvSpPr>
      <xdr:spPr>
        <a:xfrm>
          <a:off x="15246427" y="6719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59563</xdr:rowOff>
    </xdr:from>
    <xdr:to>
      <xdr:col>21</xdr:col>
      <xdr:colOff>212725</xdr:colOff>
      <xdr:row>37</xdr:row>
      <xdr:rowOff>161163</xdr:rowOff>
    </xdr:to>
    <xdr:sp macro="" textlink="">
      <xdr:nvSpPr>
        <xdr:cNvPr id="507" name="円/楕円 506"/>
        <xdr:cNvSpPr/>
      </xdr:nvSpPr>
      <xdr:spPr>
        <a:xfrm>
          <a:off x="14541500" y="640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6240</xdr:rowOff>
    </xdr:from>
    <xdr:ext cx="469744" cy="259045"/>
    <xdr:sp macro="" textlink="">
      <xdr:nvSpPr>
        <xdr:cNvPr id="508" name="テキスト ボックス 507"/>
        <xdr:cNvSpPr txBox="1"/>
      </xdr:nvSpPr>
      <xdr:spPr>
        <a:xfrm>
          <a:off x="14357427" y="617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144373</xdr:rowOff>
    </xdr:from>
    <xdr:to>
      <xdr:col>20</xdr:col>
      <xdr:colOff>9525</xdr:colOff>
      <xdr:row>39</xdr:row>
      <xdr:rowOff>74523</xdr:rowOff>
    </xdr:to>
    <xdr:sp macro="" textlink="">
      <xdr:nvSpPr>
        <xdr:cNvPr id="509" name="円/楕円 508"/>
        <xdr:cNvSpPr/>
      </xdr:nvSpPr>
      <xdr:spPr>
        <a:xfrm>
          <a:off x="13652500" y="665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65650</xdr:rowOff>
    </xdr:from>
    <xdr:ext cx="378565" cy="259045"/>
    <xdr:sp macro="" textlink="">
      <xdr:nvSpPr>
        <xdr:cNvPr id="510" name="テキスト ボックス 509"/>
        <xdr:cNvSpPr txBox="1"/>
      </xdr:nvSpPr>
      <xdr:spPr>
        <a:xfrm>
          <a:off x="13514017" y="6752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11" name="円/楕円 51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12" name="テキスト ボックス 511"/>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3" name="正方形/長方形 51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4" name="正方形/長方形 51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5" name="正方形/長方形 51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6" name="正方形/長方形 51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7" name="正方形/長方形 51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8" name="正方形/長方形 51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9" name="正方形/長方形 51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0" name="正方形/長方形 51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1" name="テキスト ボックス 52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2" name="直線コネクタ 52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3" name="直線コネクタ 52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4" name="テキスト ボックス 52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5" name="直線コネクタ 52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6" name="テキスト ボックス 52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8" name="直線コネクタ 52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2" name="直線コネクタ 53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3" name="直線コネクタ 53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5" name="フローチャート : 判断 53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6" name="直線コネクタ 53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7" name="フローチャート : 判断 53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8" name="テキスト ボックス 53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9" name="直線コネクタ 53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0" name="フローチャート : 判断 53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1" name="テキスト ボックス 54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2" name="直線コネクタ 54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3" name="フローチャート : 判断 54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4" name="テキスト ボックス 54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5" name="フローチャート : 判断 54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6" name="テキスト ボックス 54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7" name="テキスト ボックス 54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8" name="テキスト ボックス 54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9" name="テキスト ボックス 54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0" name="テキスト ボックス 54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1" name="テキスト ボックス 55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円/楕円 55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4" name="円/楕円 55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5" name="テキスト ボックス 55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6" name="円/楕円 55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7" name="テキスト ボックス 55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8" name="円/楕円 55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9" name="テキスト ボックス 55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0" name="円/楕円 55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1" name="テキスト ボックス 56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2" name="正方形/長方形 56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3" name="正方形/長方形 56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4" name="正方形/長方形 56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5" name="正方形/長方形 56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6" name="正方形/長方形 56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7" name="正方形/長方形 56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8" name="正方形/長方形 56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9" name="正方形/長方形 56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0" name="テキスト ボックス 56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1" name="直線コネクタ 57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72" name="テキスト ボックス 57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73" name="直線コネクタ 57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74" name="テキスト ボックス 573"/>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5" name="直線コネクタ 57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6" name="テキスト ボックス 57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7" name="直線コネクタ 57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8" name="テキスト ボックス 57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9" name="直線コネクタ 57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0" name="テキスト ボックス 57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1" name="直線コネクタ 58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2" name="テキスト ボックス 58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3" name="直線コネクタ 58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4" name="テキスト ボックス 58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61278</xdr:rowOff>
    </xdr:from>
    <xdr:to>
      <xdr:col>23</xdr:col>
      <xdr:colOff>516889</xdr:colOff>
      <xdr:row>79</xdr:row>
      <xdr:rowOff>109843</xdr:rowOff>
    </xdr:to>
    <xdr:cxnSp macro="">
      <xdr:nvCxnSpPr>
        <xdr:cNvPr id="586" name="直線コネクタ 585"/>
        <xdr:cNvCxnSpPr/>
      </xdr:nvCxnSpPr>
      <xdr:spPr>
        <a:xfrm flipV="1">
          <a:off x="16317595" y="12234228"/>
          <a:ext cx="1269" cy="14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113670</xdr:rowOff>
    </xdr:from>
    <xdr:ext cx="534377" cy="259045"/>
    <xdr:sp macro="" textlink="">
      <xdr:nvSpPr>
        <xdr:cNvPr id="587" name="公債費最小値テキスト"/>
        <xdr:cNvSpPr txBox="1"/>
      </xdr:nvSpPr>
      <xdr:spPr>
        <a:xfrm>
          <a:off x="16370300" y="1365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24,851</a:t>
          </a:r>
          <a:endParaRPr kumimoji="1" lang="ja-JP" altLang="en-US" sz="1000" b="1">
            <a:latin typeface="ＭＳ Ｐゴシック"/>
          </a:endParaRPr>
        </a:p>
      </xdr:txBody>
    </xdr:sp>
    <xdr:clientData/>
  </xdr:oneCellAnchor>
  <xdr:twoCellAnchor>
    <xdr:from>
      <xdr:col>23</xdr:col>
      <xdr:colOff>428625</xdr:colOff>
      <xdr:row>79</xdr:row>
      <xdr:rowOff>109843</xdr:rowOff>
    </xdr:from>
    <xdr:to>
      <xdr:col>23</xdr:col>
      <xdr:colOff>606425</xdr:colOff>
      <xdr:row>79</xdr:row>
      <xdr:rowOff>109843</xdr:rowOff>
    </xdr:to>
    <xdr:cxnSp macro="">
      <xdr:nvCxnSpPr>
        <xdr:cNvPr id="588" name="直線コネクタ 587"/>
        <xdr:cNvCxnSpPr/>
      </xdr:nvCxnSpPr>
      <xdr:spPr>
        <a:xfrm>
          <a:off x="16230600" y="1365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7955</xdr:rowOff>
    </xdr:from>
    <xdr:ext cx="599010" cy="259045"/>
    <xdr:sp macro="" textlink="">
      <xdr:nvSpPr>
        <xdr:cNvPr id="589" name="公債費最大値テキスト"/>
        <xdr:cNvSpPr txBox="1"/>
      </xdr:nvSpPr>
      <xdr:spPr>
        <a:xfrm>
          <a:off x="16370300" y="1200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136,675</a:t>
          </a:r>
          <a:endParaRPr kumimoji="1" lang="ja-JP" altLang="en-US" sz="1000" b="1">
            <a:latin typeface="ＭＳ Ｐゴシック"/>
          </a:endParaRPr>
        </a:p>
      </xdr:txBody>
    </xdr:sp>
    <xdr:clientData/>
  </xdr:oneCellAnchor>
  <xdr:twoCellAnchor>
    <xdr:from>
      <xdr:col>23</xdr:col>
      <xdr:colOff>428625</xdr:colOff>
      <xdr:row>71</xdr:row>
      <xdr:rowOff>61278</xdr:rowOff>
    </xdr:from>
    <xdr:to>
      <xdr:col>23</xdr:col>
      <xdr:colOff>606425</xdr:colOff>
      <xdr:row>71</xdr:row>
      <xdr:rowOff>61278</xdr:rowOff>
    </xdr:to>
    <xdr:cxnSp macro="">
      <xdr:nvCxnSpPr>
        <xdr:cNvPr id="590" name="直線コネクタ 589"/>
        <xdr:cNvCxnSpPr/>
      </xdr:nvCxnSpPr>
      <xdr:spPr>
        <a:xfrm>
          <a:off x="16230600" y="1223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163513</xdr:rowOff>
    </xdr:from>
    <xdr:to>
      <xdr:col>23</xdr:col>
      <xdr:colOff>517525</xdr:colOff>
      <xdr:row>74</xdr:row>
      <xdr:rowOff>12357</xdr:rowOff>
    </xdr:to>
    <xdr:cxnSp macro="">
      <xdr:nvCxnSpPr>
        <xdr:cNvPr id="591" name="直線コネクタ 590"/>
        <xdr:cNvCxnSpPr/>
      </xdr:nvCxnSpPr>
      <xdr:spPr>
        <a:xfrm>
          <a:off x="15481300" y="12679363"/>
          <a:ext cx="838200" cy="2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23372</xdr:rowOff>
    </xdr:from>
    <xdr:ext cx="534377" cy="259045"/>
    <xdr:sp macro="" textlink="">
      <xdr:nvSpPr>
        <xdr:cNvPr id="592" name="公債費平均値テキスト"/>
        <xdr:cNvSpPr txBox="1"/>
      </xdr:nvSpPr>
      <xdr:spPr>
        <a:xfrm>
          <a:off x="16370300" y="1288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44945</xdr:rowOff>
    </xdr:from>
    <xdr:to>
      <xdr:col>23</xdr:col>
      <xdr:colOff>568325</xdr:colOff>
      <xdr:row>75</xdr:row>
      <xdr:rowOff>146546</xdr:rowOff>
    </xdr:to>
    <xdr:sp macro="" textlink="">
      <xdr:nvSpPr>
        <xdr:cNvPr id="593" name="フローチャート : 判断 592"/>
        <xdr:cNvSpPr/>
      </xdr:nvSpPr>
      <xdr:spPr>
        <a:xfrm>
          <a:off x="16268700" y="129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149327</xdr:rowOff>
    </xdr:from>
    <xdr:to>
      <xdr:col>22</xdr:col>
      <xdr:colOff>365125</xdr:colOff>
      <xdr:row>73</xdr:row>
      <xdr:rowOff>163513</xdr:rowOff>
    </xdr:to>
    <xdr:cxnSp macro="">
      <xdr:nvCxnSpPr>
        <xdr:cNvPr id="594" name="直線コネクタ 593"/>
        <xdr:cNvCxnSpPr/>
      </xdr:nvCxnSpPr>
      <xdr:spPr>
        <a:xfrm>
          <a:off x="14592300" y="12665177"/>
          <a:ext cx="889000" cy="1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26746</xdr:rowOff>
    </xdr:from>
    <xdr:to>
      <xdr:col>22</xdr:col>
      <xdr:colOff>415925</xdr:colOff>
      <xdr:row>75</xdr:row>
      <xdr:rowOff>128346</xdr:rowOff>
    </xdr:to>
    <xdr:sp macro="" textlink="">
      <xdr:nvSpPr>
        <xdr:cNvPr id="595" name="フローチャート : 判断 594"/>
        <xdr:cNvSpPr/>
      </xdr:nvSpPr>
      <xdr:spPr>
        <a:xfrm>
          <a:off x="15430500" y="128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119473</xdr:rowOff>
    </xdr:from>
    <xdr:ext cx="534377" cy="259045"/>
    <xdr:sp macro="" textlink="">
      <xdr:nvSpPr>
        <xdr:cNvPr id="596" name="テキスト ボックス 595"/>
        <xdr:cNvSpPr txBox="1"/>
      </xdr:nvSpPr>
      <xdr:spPr>
        <a:xfrm>
          <a:off x="15214111" y="1297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81,394</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137655</xdr:rowOff>
    </xdr:from>
    <xdr:to>
      <xdr:col>21</xdr:col>
      <xdr:colOff>161925</xdr:colOff>
      <xdr:row>73</xdr:row>
      <xdr:rowOff>149327</xdr:rowOff>
    </xdr:to>
    <xdr:cxnSp macro="">
      <xdr:nvCxnSpPr>
        <xdr:cNvPr id="597" name="直線コネクタ 596"/>
        <xdr:cNvCxnSpPr/>
      </xdr:nvCxnSpPr>
      <xdr:spPr>
        <a:xfrm>
          <a:off x="13703300" y="12653505"/>
          <a:ext cx="889000" cy="1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7480</xdr:rowOff>
    </xdr:from>
    <xdr:to>
      <xdr:col>21</xdr:col>
      <xdr:colOff>212725</xdr:colOff>
      <xdr:row>75</xdr:row>
      <xdr:rowOff>109080</xdr:rowOff>
    </xdr:to>
    <xdr:sp macro="" textlink="">
      <xdr:nvSpPr>
        <xdr:cNvPr id="598" name="フローチャート : 判断 597"/>
        <xdr:cNvSpPr/>
      </xdr:nvSpPr>
      <xdr:spPr>
        <a:xfrm>
          <a:off x="14541500" y="128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100207</xdr:rowOff>
    </xdr:from>
    <xdr:ext cx="534377" cy="259045"/>
    <xdr:sp macro="" textlink="">
      <xdr:nvSpPr>
        <xdr:cNvPr id="599" name="テキスト ボックス 598"/>
        <xdr:cNvSpPr txBox="1"/>
      </xdr:nvSpPr>
      <xdr:spPr>
        <a:xfrm>
          <a:off x="14325111" y="1295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137655</xdr:rowOff>
    </xdr:from>
    <xdr:to>
      <xdr:col>19</xdr:col>
      <xdr:colOff>644525</xdr:colOff>
      <xdr:row>73</xdr:row>
      <xdr:rowOff>139217</xdr:rowOff>
    </xdr:to>
    <xdr:cxnSp macro="">
      <xdr:nvCxnSpPr>
        <xdr:cNvPr id="600" name="直線コネクタ 599"/>
        <xdr:cNvCxnSpPr/>
      </xdr:nvCxnSpPr>
      <xdr:spPr>
        <a:xfrm flipV="1">
          <a:off x="12814300" y="12653505"/>
          <a:ext cx="8890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3911</xdr:rowOff>
    </xdr:from>
    <xdr:to>
      <xdr:col>20</xdr:col>
      <xdr:colOff>9525</xdr:colOff>
      <xdr:row>75</xdr:row>
      <xdr:rowOff>105511</xdr:rowOff>
    </xdr:to>
    <xdr:sp macro="" textlink="">
      <xdr:nvSpPr>
        <xdr:cNvPr id="601" name="フローチャート : 判断 600"/>
        <xdr:cNvSpPr/>
      </xdr:nvSpPr>
      <xdr:spPr>
        <a:xfrm>
          <a:off x="13652500" y="1286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96638</xdr:rowOff>
    </xdr:from>
    <xdr:ext cx="534377" cy="259045"/>
    <xdr:sp macro="" textlink="">
      <xdr:nvSpPr>
        <xdr:cNvPr id="602" name="テキスト ボックス 601"/>
        <xdr:cNvSpPr txBox="1"/>
      </xdr:nvSpPr>
      <xdr:spPr>
        <a:xfrm>
          <a:off x="13436111" y="1295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83,192</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162966</xdr:rowOff>
    </xdr:from>
    <xdr:to>
      <xdr:col>18</xdr:col>
      <xdr:colOff>492125</xdr:colOff>
      <xdr:row>75</xdr:row>
      <xdr:rowOff>93116</xdr:rowOff>
    </xdr:to>
    <xdr:sp macro="" textlink="">
      <xdr:nvSpPr>
        <xdr:cNvPr id="603" name="フローチャート : 判断 602"/>
        <xdr:cNvSpPr/>
      </xdr:nvSpPr>
      <xdr:spPr>
        <a:xfrm>
          <a:off x="12763500" y="1285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84243</xdr:rowOff>
    </xdr:from>
    <xdr:ext cx="534377" cy="259045"/>
    <xdr:sp macro="" textlink="">
      <xdr:nvSpPr>
        <xdr:cNvPr id="604" name="テキスト ボックス 603"/>
        <xdr:cNvSpPr txBox="1"/>
      </xdr:nvSpPr>
      <xdr:spPr>
        <a:xfrm>
          <a:off x="12547111" y="1294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5" name="テキスト ボックス 60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6" name="テキスト ボックス 60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7" name="テキスト ボックス 60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8" name="テキスト ボックス 60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9" name="テキスト ボックス 60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133007</xdr:rowOff>
    </xdr:from>
    <xdr:to>
      <xdr:col>23</xdr:col>
      <xdr:colOff>568325</xdr:colOff>
      <xdr:row>74</xdr:row>
      <xdr:rowOff>63157</xdr:rowOff>
    </xdr:to>
    <xdr:sp macro="" textlink="">
      <xdr:nvSpPr>
        <xdr:cNvPr id="610" name="円/楕円 609"/>
        <xdr:cNvSpPr/>
      </xdr:nvSpPr>
      <xdr:spPr>
        <a:xfrm>
          <a:off x="16268700" y="1264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155884</xdr:rowOff>
    </xdr:from>
    <xdr:ext cx="599010" cy="259045"/>
    <xdr:sp macro="" textlink="">
      <xdr:nvSpPr>
        <xdr:cNvPr id="611" name="公債費該当値テキスト"/>
        <xdr:cNvSpPr txBox="1"/>
      </xdr:nvSpPr>
      <xdr:spPr>
        <a:xfrm>
          <a:off x="16370300" y="1250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100,027</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112713</xdr:rowOff>
    </xdr:from>
    <xdr:to>
      <xdr:col>22</xdr:col>
      <xdr:colOff>415925</xdr:colOff>
      <xdr:row>74</xdr:row>
      <xdr:rowOff>42863</xdr:rowOff>
    </xdr:to>
    <xdr:sp macro="" textlink="">
      <xdr:nvSpPr>
        <xdr:cNvPr id="612" name="円/楕円 611"/>
        <xdr:cNvSpPr/>
      </xdr:nvSpPr>
      <xdr:spPr>
        <a:xfrm>
          <a:off x="15430500" y="1262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72</xdr:row>
      <xdr:rowOff>59390</xdr:rowOff>
    </xdr:from>
    <xdr:ext cx="599010" cy="259045"/>
    <xdr:sp macro="" textlink="">
      <xdr:nvSpPr>
        <xdr:cNvPr id="613" name="テキスト ボックス 612"/>
        <xdr:cNvSpPr txBox="1"/>
      </xdr:nvSpPr>
      <xdr:spPr>
        <a:xfrm>
          <a:off x="15181794" y="12403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101,625</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98527</xdr:rowOff>
    </xdr:from>
    <xdr:to>
      <xdr:col>21</xdr:col>
      <xdr:colOff>212725</xdr:colOff>
      <xdr:row>74</xdr:row>
      <xdr:rowOff>28677</xdr:rowOff>
    </xdr:to>
    <xdr:sp macro="" textlink="">
      <xdr:nvSpPr>
        <xdr:cNvPr id="614" name="円/楕円 613"/>
        <xdr:cNvSpPr/>
      </xdr:nvSpPr>
      <xdr:spPr>
        <a:xfrm>
          <a:off x="14541500" y="1261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72</xdr:row>
      <xdr:rowOff>45204</xdr:rowOff>
    </xdr:from>
    <xdr:ext cx="599010" cy="259045"/>
    <xdr:sp macro="" textlink="">
      <xdr:nvSpPr>
        <xdr:cNvPr id="615" name="テキスト ボックス 614"/>
        <xdr:cNvSpPr txBox="1"/>
      </xdr:nvSpPr>
      <xdr:spPr>
        <a:xfrm>
          <a:off x="14292794" y="1238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102,742</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86855</xdr:rowOff>
    </xdr:from>
    <xdr:to>
      <xdr:col>20</xdr:col>
      <xdr:colOff>9525</xdr:colOff>
      <xdr:row>74</xdr:row>
      <xdr:rowOff>17005</xdr:rowOff>
    </xdr:to>
    <xdr:sp macro="" textlink="">
      <xdr:nvSpPr>
        <xdr:cNvPr id="616" name="円/楕円 615"/>
        <xdr:cNvSpPr/>
      </xdr:nvSpPr>
      <xdr:spPr>
        <a:xfrm>
          <a:off x="13652500" y="126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72</xdr:row>
      <xdr:rowOff>33532</xdr:rowOff>
    </xdr:from>
    <xdr:ext cx="599010" cy="259045"/>
    <xdr:sp macro="" textlink="">
      <xdr:nvSpPr>
        <xdr:cNvPr id="617" name="テキスト ボックス 616"/>
        <xdr:cNvSpPr txBox="1"/>
      </xdr:nvSpPr>
      <xdr:spPr>
        <a:xfrm>
          <a:off x="13403794" y="12377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103,661</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88417</xdr:rowOff>
    </xdr:from>
    <xdr:to>
      <xdr:col>18</xdr:col>
      <xdr:colOff>492125</xdr:colOff>
      <xdr:row>74</xdr:row>
      <xdr:rowOff>18567</xdr:rowOff>
    </xdr:to>
    <xdr:sp macro="" textlink="">
      <xdr:nvSpPr>
        <xdr:cNvPr id="618" name="円/楕円 617"/>
        <xdr:cNvSpPr/>
      </xdr:nvSpPr>
      <xdr:spPr>
        <a:xfrm>
          <a:off x="12763500" y="1260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72</xdr:row>
      <xdr:rowOff>35094</xdr:rowOff>
    </xdr:from>
    <xdr:ext cx="599010" cy="259045"/>
    <xdr:sp macro="" textlink="">
      <xdr:nvSpPr>
        <xdr:cNvPr id="619" name="テキスト ボックス 618"/>
        <xdr:cNvSpPr txBox="1"/>
      </xdr:nvSpPr>
      <xdr:spPr>
        <a:xfrm>
          <a:off x="12514794" y="12379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103,538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0" name="正方形/長方形 61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1" name="正方形/長方形 62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2" name="正方形/長方形 62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3" name="正方形/長方形 62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4" name="正方形/長方形 62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5" name="正方形/長方形 62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6" name="正方形/長方形 62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7" name="正方形/長方形 62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8" name="テキスト ボックス 62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9" name="直線コネクタ 62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0" name="直線コネクタ 62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1" name="テキスト ボックス 63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2" name="直線コネクタ 63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33" name="テキスト ボックス 63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34" name="直線コネクタ 63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35" name="テキスト ボックス 63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36" name="直線コネクタ 63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37" name="テキスト ボックス 63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38" name="直線コネクタ 63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39" name="テキスト ボックス 63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0" name="直線コネクタ 63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41" name="テキスト ボックス 64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2" name="直線コネクタ 64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3" name="テキスト ボックス 64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172</xdr:rowOff>
    </xdr:from>
    <xdr:to>
      <xdr:col>23</xdr:col>
      <xdr:colOff>516889</xdr:colOff>
      <xdr:row>99</xdr:row>
      <xdr:rowOff>77863</xdr:rowOff>
    </xdr:to>
    <xdr:cxnSp macro="">
      <xdr:nvCxnSpPr>
        <xdr:cNvPr id="645" name="直線コネクタ 644"/>
        <xdr:cNvCxnSpPr/>
      </xdr:nvCxnSpPr>
      <xdr:spPr>
        <a:xfrm flipV="1">
          <a:off x="16317595" y="15602122"/>
          <a:ext cx="1269" cy="1449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81690</xdr:rowOff>
    </xdr:from>
    <xdr:ext cx="469744" cy="259045"/>
    <xdr:sp macro="" textlink="">
      <xdr:nvSpPr>
        <xdr:cNvPr id="646" name="積立金最小値テキスト"/>
        <xdr:cNvSpPr txBox="1"/>
      </xdr:nvSpPr>
      <xdr:spPr>
        <a:xfrm>
          <a:off x="16370300" y="1705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1,287</a:t>
          </a:r>
          <a:endParaRPr kumimoji="1" lang="ja-JP" altLang="en-US" sz="1000" b="1">
            <a:latin typeface="ＭＳ Ｐゴシック"/>
          </a:endParaRPr>
        </a:p>
      </xdr:txBody>
    </xdr:sp>
    <xdr:clientData/>
  </xdr:oneCellAnchor>
  <xdr:twoCellAnchor>
    <xdr:from>
      <xdr:col>23</xdr:col>
      <xdr:colOff>428625</xdr:colOff>
      <xdr:row>99</xdr:row>
      <xdr:rowOff>77863</xdr:rowOff>
    </xdr:from>
    <xdr:to>
      <xdr:col>23</xdr:col>
      <xdr:colOff>606425</xdr:colOff>
      <xdr:row>99</xdr:row>
      <xdr:rowOff>77863</xdr:rowOff>
    </xdr:to>
    <xdr:cxnSp macro="">
      <xdr:nvCxnSpPr>
        <xdr:cNvPr id="647" name="直線コネクタ 646"/>
        <xdr:cNvCxnSpPr/>
      </xdr:nvCxnSpPr>
      <xdr:spPr>
        <a:xfrm>
          <a:off x="16230600" y="1705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118299</xdr:rowOff>
    </xdr:from>
    <xdr:ext cx="534377" cy="259045"/>
    <xdr:sp macro="" textlink="">
      <xdr:nvSpPr>
        <xdr:cNvPr id="648" name="積立金最大値テキスト"/>
        <xdr:cNvSpPr txBox="1"/>
      </xdr:nvSpPr>
      <xdr:spPr>
        <a:xfrm>
          <a:off x="16370300" y="1537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90,045</a:t>
          </a:r>
          <a:endParaRPr kumimoji="1" lang="ja-JP" altLang="en-US" sz="1000" b="1">
            <a:latin typeface="ＭＳ Ｐゴシック"/>
          </a:endParaRPr>
        </a:p>
      </xdr:txBody>
    </xdr:sp>
    <xdr:clientData/>
  </xdr:oneCellAnchor>
  <xdr:twoCellAnchor>
    <xdr:from>
      <xdr:col>23</xdr:col>
      <xdr:colOff>428625</xdr:colOff>
      <xdr:row>91</xdr:row>
      <xdr:rowOff>172</xdr:rowOff>
    </xdr:from>
    <xdr:to>
      <xdr:col>23</xdr:col>
      <xdr:colOff>606425</xdr:colOff>
      <xdr:row>91</xdr:row>
      <xdr:rowOff>172</xdr:rowOff>
    </xdr:to>
    <xdr:cxnSp macro="">
      <xdr:nvCxnSpPr>
        <xdr:cNvPr id="649" name="直線コネクタ 648"/>
        <xdr:cNvCxnSpPr/>
      </xdr:nvCxnSpPr>
      <xdr:spPr>
        <a:xfrm>
          <a:off x="16230600" y="15602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6378</xdr:rowOff>
    </xdr:from>
    <xdr:to>
      <xdr:col>23</xdr:col>
      <xdr:colOff>517525</xdr:colOff>
      <xdr:row>99</xdr:row>
      <xdr:rowOff>57534</xdr:rowOff>
    </xdr:to>
    <xdr:cxnSp macro="">
      <xdr:nvCxnSpPr>
        <xdr:cNvPr id="650" name="直線コネクタ 649"/>
        <xdr:cNvCxnSpPr/>
      </xdr:nvCxnSpPr>
      <xdr:spPr>
        <a:xfrm flipV="1">
          <a:off x="15481300" y="16979928"/>
          <a:ext cx="838200" cy="5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78205</xdr:rowOff>
    </xdr:from>
    <xdr:ext cx="534377" cy="259045"/>
    <xdr:sp macro="" textlink="">
      <xdr:nvSpPr>
        <xdr:cNvPr id="651" name="積立金平均値テキスト"/>
        <xdr:cNvSpPr txBox="1"/>
      </xdr:nvSpPr>
      <xdr:spPr>
        <a:xfrm>
          <a:off x="16370300" y="16365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31,056</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55328</xdr:rowOff>
    </xdr:from>
    <xdr:to>
      <xdr:col>23</xdr:col>
      <xdr:colOff>568325</xdr:colOff>
      <xdr:row>96</xdr:row>
      <xdr:rowOff>156928</xdr:rowOff>
    </xdr:to>
    <xdr:sp macro="" textlink="">
      <xdr:nvSpPr>
        <xdr:cNvPr id="652" name="フローチャート : 判断 651"/>
        <xdr:cNvSpPr/>
      </xdr:nvSpPr>
      <xdr:spPr>
        <a:xfrm>
          <a:off x="16268700" y="1651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57534</xdr:rowOff>
    </xdr:from>
    <xdr:to>
      <xdr:col>22</xdr:col>
      <xdr:colOff>365125</xdr:colOff>
      <xdr:row>99</xdr:row>
      <xdr:rowOff>72752</xdr:rowOff>
    </xdr:to>
    <xdr:cxnSp macro="">
      <xdr:nvCxnSpPr>
        <xdr:cNvPr id="653" name="直線コネクタ 652"/>
        <xdr:cNvCxnSpPr/>
      </xdr:nvCxnSpPr>
      <xdr:spPr>
        <a:xfrm flipV="1">
          <a:off x="14592300" y="17031084"/>
          <a:ext cx="889000" cy="1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149120</xdr:rowOff>
    </xdr:from>
    <xdr:to>
      <xdr:col>22</xdr:col>
      <xdr:colOff>415925</xdr:colOff>
      <xdr:row>97</xdr:row>
      <xdr:rowOff>79270</xdr:rowOff>
    </xdr:to>
    <xdr:sp macro="" textlink="">
      <xdr:nvSpPr>
        <xdr:cNvPr id="654" name="フローチャート : 判断 653"/>
        <xdr:cNvSpPr/>
      </xdr:nvSpPr>
      <xdr:spPr>
        <a:xfrm>
          <a:off x="15430500" y="1660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95797</xdr:rowOff>
    </xdr:from>
    <xdr:ext cx="534377" cy="259045"/>
    <xdr:sp macro="" textlink="">
      <xdr:nvSpPr>
        <xdr:cNvPr id="655" name="テキスト ボックス 654"/>
        <xdr:cNvSpPr txBox="1"/>
      </xdr:nvSpPr>
      <xdr:spPr>
        <a:xfrm>
          <a:off x="15214111" y="1638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25,312</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57142</xdr:rowOff>
    </xdr:from>
    <xdr:to>
      <xdr:col>21</xdr:col>
      <xdr:colOff>161925</xdr:colOff>
      <xdr:row>99</xdr:row>
      <xdr:rowOff>72752</xdr:rowOff>
    </xdr:to>
    <xdr:cxnSp macro="">
      <xdr:nvCxnSpPr>
        <xdr:cNvPr id="656" name="直線コネクタ 655"/>
        <xdr:cNvCxnSpPr/>
      </xdr:nvCxnSpPr>
      <xdr:spPr>
        <a:xfrm>
          <a:off x="13703300" y="16859242"/>
          <a:ext cx="889000" cy="18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42608</xdr:rowOff>
    </xdr:from>
    <xdr:to>
      <xdr:col>21</xdr:col>
      <xdr:colOff>212725</xdr:colOff>
      <xdr:row>96</xdr:row>
      <xdr:rowOff>144208</xdr:rowOff>
    </xdr:to>
    <xdr:sp macro="" textlink="">
      <xdr:nvSpPr>
        <xdr:cNvPr id="657" name="フローチャート : 判断 656"/>
        <xdr:cNvSpPr/>
      </xdr:nvSpPr>
      <xdr:spPr>
        <a:xfrm>
          <a:off x="14541500" y="165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160735</xdr:rowOff>
    </xdr:from>
    <xdr:ext cx="534377" cy="259045"/>
    <xdr:sp macro="" textlink="">
      <xdr:nvSpPr>
        <xdr:cNvPr id="658" name="テキスト ボックス 657"/>
        <xdr:cNvSpPr txBox="1"/>
      </xdr:nvSpPr>
      <xdr:spPr>
        <a:xfrm>
          <a:off x="14325111" y="1627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4386</xdr:rowOff>
    </xdr:from>
    <xdr:to>
      <xdr:col>19</xdr:col>
      <xdr:colOff>644525</xdr:colOff>
      <xdr:row>98</xdr:row>
      <xdr:rowOff>57142</xdr:rowOff>
    </xdr:to>
    <xdr:cxnSp macro="">
      <xdr:nvCxnSpPr>
        <xdr:cNvPr id="659" name="直線コネクタ 658"/>
        <xdr:cNvCxnSpPr/>
      </xdr:nvCxnSpPr>
      <xdr:spPr>
        <a:xfrm>
          <a:off x="12814300" y="16635036"/>
          <a:ext cx="889000" cy="22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107449</xdr:rowOff>
    </xdr:from>
    <xdr:to>
      <xdr:col>20</xdr:col>
      <xdr:colOff>9525</xdr:colOff>
      <xdr:row>97</xdr:row>
      <xdr:rowOff>37599</xdr:rowOff>
    </xdr:to>
    <xdr:sp macro="" textlink="">
      <xdr:nvSpPr>
        <xdr:cNvPr id="660" name="フローチャート : 判断 659"/>
        <xdr:cNvSpPr/>
      </xdr:nvSpPr>
      <xdr:spPr>
        <a:xfrm>
          <a:off x="13652500" y="1656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54126</xdr:rowOff>
    </xdr:from>
    <xdr:ext cx="534377" cy="259045"/>
    <xdr:sp macro="" textlink="">
      <xdr:nvSpPr>
        <xdr:cNvPr id="661" name="テキスト ボックス 660"/>
        <xdr:cNvSpPr txBox="1"/>
      </xdr:nvSpPr>
      <xdr:spPr>
        <a:xfrm>
          <a:off x="13436111" y="1634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27,864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99676</xdr:rowOff>
    </xdr:from>
    <xdr:to>
      <xdr:col>18</xdr:col>
      <xdr:colOff>492125</xdr:colOff>
      <xdr:row>96</xdr:row>
      <xdr:rowOff>29826</xdr:rowOff>
    </xdr:to>
    <xdr:sp macro="" textlink="">
      <xdr:nvSpPr>
        <xdr:cNvPr id="662" name="フローチャート : 判断 661"/>
        <xdr:cNvSpPr/>
      </xdr:nvSpPr>
      <xdr:spPr>
        <a:xfrm>
          <a:off x="12763500" y="1638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46353</xdr:rowOff>
    </xdr:from>
    <xdr:ext cx="534377" cy="259045"/>
    <xdr:sp macro="" textlink="">
      <xdr:nvSpPr>
        <xdr:cNvPr id="663" name="テキスト ボックス 662"/>
        <xdr:cNvSpPr txBox="1"/>
      </xdr:nvSpPr>
      <xdr:spPr>
        <a:xfrm>
          <a:off x="12547111" y="1616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4" name="テキスト ボックス 66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5" name="テキスト ボックス 66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6" name="テキスト ボックス 66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7" name="テキスト ボックス 66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8" name="テキスト ボックス 66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127028</xdr:rowOff>
    </xdr:from>
    <xdr:to>
      <xdr:col>23</xdr:col>
      <xdr:colOff>568325</xdr:colOff>
      <xdr:row>99</xdr:row>
      <xdr:rowOff>57178</xdr:rowOff>
    </xdr:to>
    <xdr:sp macro="" textlink="">
      <xdr:nvSpPr>
        <xdr:cNvPr id="669" name="円/楕円 668"/>
        <xdr:cNvSpPr/>
      </xdr:nvSpPr>
      <xdr:spPr>
        <a:xfrm>
          <a:off x="16268700" y="16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41955</xdr:rowOff>
    </xdr:from>
    <xdr:ext cx="469744" cy="259045"/>
    <xdr:sp macro="" textlink="">
      <xdr:nvSpPr>
        <xdr:cNvPr id="670" name="積立金該当値テキスト"/>
        <xdr:cNvSpPr txBox="1"/>
      </xdr:nvSpPr>
      <xdr:spPr>
        <a:xfrm>
          <a:off x="16370300" y="1684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5,665</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6734</xdr:rowOff>
    </xdr:from>
    <xdr:to>
      <xdr:col>22</xdr:col>
      <xdr:colOff>415925</xdr:colOff>
      <xdr:row>99</xdr:row>
      <xdr:rowOff>108334</xdr:rowOff>
    </xdr:to>
    <xdr:sp macro="" textlink="">
      <xdr:nvSpPr>
        <xdr:cNvPr id="671" name="円/楕円 670"/>
        <xdr:cNvSpPr/>
      </xdr:nvSpPr>
      <xdr:spPr>
        <a:xfrm>
          <a:off x="15430500" y="1698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99461</xdr:rowOff>
    </xdr:from>
    <xdr:ext cx="469744" cy="259045"/>
    <xdr:sp macro="" textlink="">
      <xdr:nvSpPr>
        <xdr:cNvPr id="672" name="テキスト ボックス 671"/>
        <xdr:cNvSpPr txBox="1"/>
      </xdr:nvSpPr>
      <xdr:spPr>
        <a:xfrm>
          <a:off x="15246427" y="17073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2,532</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21952</xdr:rowOff>
    </xdr:from>
    <xdr:to>
      <xdr:col>21</xdr:col>
      <xdr:colOff>212725</xdr:colOff>
      <xdr:row>99</xdr:row>
      <xdr:rowOff>123552</xdr:rowOff>
    </xdr:to>
    <xdr:sp macro="" textlink="">
      <xdr:nvSpPr>
        <xdr:cNvPr id="673" name="円/楕円 672"/>
        <xdr:cNvSpPr/>
      </xdr:nvSpPr>
      <xdr:spPr>
        <a:xfrm>
          <a:off x="14541500" y="1699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114679</xdr:rowOff>
    </xdr:from>
    <xdr:ext cx="469744" cy="259045"/>
    <xdr:sp macro="" textlink="">
      <xdr:nvSpPr>
        <xdr:cNvPr id="674" name="テキスト ボックス 673"/>
        <xdr:cNvSpPr txBox="1"/>
      </xdr:nvSpPr>
      <xdr:spPr>
        <a:xfrm>
          <a:off x="14357427" y="1708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6342</xdr:rowOff>
    </xdr:from>
    <xdr:to>
      <xdr:col>20</xdr:col>
      <xdr:colOff>9525</xdr:colOff>
      <xdr:row>98</xdr:row>
      <xdr:rowOff>107942</xdr:rowOff>
    </xdr:to>
    <xdr:sp macro="" textlink="">
      <xdr:nvSpPr>
        <xdr:cNvPr id="675" name="円/楕円 674"/>
        <xdr:cNvSpPr/>
      </xdr:nvSpPr>
      <xdr:spPr>
        <a:xfrm>
          <a:off x="13652500" y="1680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99069</xdr:rowOff>
    </xdr:from>
    <xdr:ext cx="534377" cy="259045"/>
    <xdr:sp macro="" textlink="">
      <xdr:nvSpPr>
        <xdr:cNvPr id="676" name="テキスト ボックス 675"/>
        <xdr:cNvSpPr txBox="1"/>
      </xdr:nvSpPr>
      <xdr:spPr>
        <a:xfrm>
          <a:off x="13436111" y="1690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125036</xdr:rowOff>
    </xdr:from>
    <xdr:to>
      <xdr:col>18</xdr:col>
      <xdr:colOff>492125</xdr:colOff>
      <xdr:row>97</xdr:row>
      <xdr:rowOff>55186</xdr:rowOff>
    </xdr:to>
    <xdr:sp macro="" textlink="">
      <xdr:nvSpPr>
        <xdr:cNvPr id="677" name="円/楕円 676"/>
        <xdr:cNvSpPr/>
      </xdr:nvSpPr>
      <xdr:spPr>
        <a:xfrm>
          <a:off x="12763500" y="1658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46313</xdr:rowOff>
    </xdr:from>
    <xdr:ext cx="534377" cy="259045"/>
    <xdr:sp macro="" textlink="">
      <xdr:nvSpPr>
        <xdr:cNvPr id="678" name="テキスト ボックス 677"/>
        <xdr:cNvSpPr txBox="1"/>
      </xdr:nvSpPr>
      <xdr:spPr>
        <a:xfrm>
          <a:off x="12547111" y="1667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26,787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9" name="正方形/長方形 67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0" name="正方形/長方形 67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1" name="正方形/長方形 68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2" name="正方形/長方形 68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3" name="正方形/長方形 68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4" name="正方形/長方形 68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5" name="正方形/長方形 68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6" name="正方形/長方形 68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7" name="テキスト ボックス 68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8" name="直線コネクタ 68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9" name="直線コネクタ 68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0" name="テキスト ボックス 68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1" name="直線コネクタ 69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2" name="テキスト ボックス 69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3" name="直線コネクタ 69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4" name="テキスト ボックス 69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5" name="直線コネクタ 69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96" name="テキスト ボックス 69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7" name="直線コネクタ 69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8" name="テキスト ボックス 69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9" name="直線コネクタ 69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0" name="テキスト ボックス 69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134747</xdr:rowOff>
    </xdr:from>
    <xdr:to>
      <xdr:col>32</xdr:col>
      <xdr:colOff>186689</xdr:colOff>
      <xdr:row>39</xdr:row>
      <xdr:rowOff>44450</xdr:rowOff>
    </xdr:to>
    <xdr:cxnSp macro="">
      <xdr:nvCxnSpPr>
        <xdr:cNvPr id="702" name="直線コネクタ 701"/>
        <xdr:cNvCxnSpPr/>
      </xdr:nvCxnSpPr>
      <xdr:spPr>
        <a:xfrm flipV="1">
          <a:off x="22159595" y="5106797"/>
          <a:ext cx="1269"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4" name="直線コネクタ 70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81424</xdr:rowOff>
    </xdr:from>
    <xdr:ext cx="534377" cy="259045"/>
    <xdr:sp macro="" textlink="">
      <xdr:nvSpPr>
        <xdr:cNvPr id="705" name="投資及び出資金最大値テキスト"/>
        <xdr:cNvSpPr txBox="1"/>
      </xdr:nvSpPr>
      <xdr:spPr>
        <a:xfrm>
          <a:off x="22212300" y="488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12,789</a:t>
          </a:r>
          <a:endParaRPr kumimoji="1" lang="ja-JP" altLang="en-US" sz="1000" b="1">
            <a:latin typeface="ＭＳ Ｐゴシック"/>
          </a:endParaRPr>
        </a:p>
      </xdr:txBody>
    </xdr:sp>
    <xdr:clientData/>
  </xdr:oneCellAnchor>
  <xdr:twoCellAnchor>
    <xdr:from>
      <xdr:col>32</xdr:col>
      <xdr:colOff>98425</xdr:colOff>
      <xdr:row>29</xdr:row>
      <xdr:rowOff>134747</xdr:rowOff>
    </xdr:from>
    <xdr:to>
      <xdr:col>32</xdr:col>
      <xdr:colOff>276225</xdr:colOff>
      <xdr:row>29</xdr:row>
      <xdr:rowOff>134747</xdr:rowOff>
    </xdr:to>
    <xdr:cxnSp macro="">
      <xdr:nvCxnSpPr>
        <xdr:cNvPr id="706" name="直線コネクタ 705"/>
        <xdr:cNvCxnSpPr/>
      </xdr:nvCxnSpPr>
      <xdr:spPr>
        <a:xfrm>
          <a:off x="22072600" y="5106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31</xdr:row>
      <xdr:rowOff>98425</xdr:rowOff>
    </xdr:from>
    <xdr:to>
      <xdr:col>32</xdr:col>
      <xdr:colOff>187325</xdr:colOff>
      <xdr:row>32</xdr:row>
      <xdr:rowOff>142494</xdr:rowOff>
    </xdr:to>
    <xdr:cxnSp macro="">
      <xdr:nvCxnSpPr>
        <xdr:cNvPr id="707" name="直線コネクタ 706"/>
        <xdr:cNvCxnSpPr/>
      </xdr:nvCxnSpPr>
      <xdr:spPr>
        <a:xfrm flipV="1">
          <a:off x="21323300" y="5413375"/>
          <a:ext cx="838200" cy="21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58818</xdr:rowOff>
    </xdr:from>
    <xdr:ext cx="469744" cy="259045"/>
    <xdr:sp macro="" textlink="">
      <xdr:nvSpPr>
        <xdr:cNvPr id="708" name="投資及び出資金平均値テキスト"/>
        <xdr:cNvSpPr txBox="1"/>
      </xdr:nvSpPr>
      <xdr:spPr>
        <a:xfrm>
          <a:off x="22212300" y="6402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80391</xdr:rowOff>
    </xdr:from>
    <xdr:to>
      <xdr:col>32</xdr:col>
      <xdr:colOff>238125</xdr:colOff>
      <xdr:row>38</xdr:row>
      <xdr:rowOff>10540</xdr:rowOff>
    </xdr:to>
    <xdr:sp macro="" textlink="">
      <xdr:nvSpPr>
        <xdr:cNvPr id="709" name="フローチャート : 判断 708"/>
        <xdr:cNvSpPr/>
      </xdr:nvSpPr>
      <xdr:spPr>
        <a:xfrm>
          <a:off x="22110700" y="64240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32</xdr:row>
      <xdr:rowOff>142494</xdr:rowOff>
    </xdr:from>
    <xdr:to>
      <xdr:col>31</xdr:col>
      <xdr:colOff>34925</xdr:colOff>
      <xdr:row>36</xdr:row>
      <xdr:rowOff>28829</xdr:rowOff>
    </xdr:to>
    <xdr:cxnSp macro="">
      <xdr:nvCxnSpPr>
        <xdr:cNvPr id="710" name="直線コネクタ 709"/>
        <xdr:cNvCxnSpPr/>
      </xdr:nvCxnSpPr>
      <xdr:spPr>
        <a:xfrm flipV="1">
          <a:off x="20434300" y="5628894"/>
          <a:ext cx="889000" cy="57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109220</xdr:rowOff>
    </xdr:from>
    <xdr:to>
      <xdr:col>31</xdr:col>
      <xdr:colOff>85725</xdr:colOff>
      <xdr:row>38</xdr:row>
      <xdr:rowOff>39370</xdr:rowOff>
    </xdr:to>
    <xdr:sp macro="" textlink="">
      <xdr:nvSpPr>
        <xdr:cNvPr id="711" name="フローチャート : 判断 710"/>
        <xdr:cNvSpPr/>
      </xdr:nvSpPr>
      <xdr:spPr>
        <a:xfrm>
          <a:off x="21272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30497</xdr:rowOff>
    </xdr:from>
    <xdr:ext cx="469744" cy="259045"/>
    <xdr:sp macro="" textlink="">
      <xdr:nvSpPr>
        <xdr:cNvPr id="712" name="テキスト ボックス 711"/>
        <xdr:cNvSpPr txBox="1"/>
      </xdr:nvSpPr>
      <xdr:spPr>
        <a:xfrm>
          <a:off x="21088427" y="654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1,790</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28829</xdr:rowOff>
    </xdr:from>
    <xdr:to>
      <xdr:col>29</xdr:col>
      <xdr:colOff>517525</xdr:colOff>
      <xdr:row>36</xdr:row>
      <xdr:rowOff>51435</xdr:rowOff>
    </xdr:to>
    <xdr:cxnSp macro="">
      <xdr:nvCxnSpPr>
        <xdr:cNvPr id="713" name="直線コネクタ 712"/>
        <xdr:cNvCxnSpPr/>
      </xdr:nvCxnSpPr>
      <xdr:spPr>
        <a:xfrm flipV="1">
          <a:off x="19545300" y="6201029"/>
          <a:ext cx="889000" cy="2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33147</xdr:rowOff>
    </xdr:from>
    <xdr:to>
      <xdr:col>29</xdr:col>
      <xdr:colOff>568325</xdr:colOff>
      <xdr:row>37</xdr:row>
      <xdr:rowOff>134747</xdr:rowOff>
    </xdr:to>
    <xdr:sp macro="" textlink="">
      <xdr:nvSpPr>
        <xdr:cNvPr id="714" name="フローチャート : 判断 713"/>
        <xdr:cNvSpPr/>
      </xdr:nvSpPr>
      <xdr:spPr>
        <a:xfrm>
          <a:off x="20383500" y="637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125874</xdr:rowOff>
    </xdr:from>
    <xdr:ext cx="469744" cy="259045"/>
    <xdr:sp macro="" textlink="">
      <xdr:nvSpPr>
        <xdr:cNvPr id="715" name="テキスト ボックス 714"/>
        <xdr:cNvSpPr txBox="1"/>
      </xdr:nvSpPr>
      <xdr:spPr>
        <a:xfrm>
          <a:off x="20199427" y="6469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2,389</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51435</xdr:rowOff>
    </xdr:from>
    <xdr:to>
      <xdr:col>28</xdr:col>
      <xdr:colOff>314325</xdr:colOff>
      <xdr:row>36</xdr:row>
      <xdr:rowOff>68199</xdr:rowOff>
    </xdr:to>
    <xdr:cxnSp macro="">
      <xdr:nvCxnSpPr>
        <xdr:cNvPr id="716" name="直線コネクタ 715"/>
        <xdr:cNvCxnSpPr/>
      </xdr:nvCxnSpPr>
      <xdr:spPr>
        <a:xfrm flipV="1">
          <a:off x="18656300" y="6223635"/>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44450</xdr:rowOff>
    </xdr:from>
    <xdr:to>
      <xdr:col>28</xdr:col>
      <xdr:colOff>365125</xdr:colOff>
      <xdr:row>37</xdr:row>
      <xdr:rowOff>146050</xdr:rowOff>
    </xdr:to>
    <xdr:sp macro="" textlink="">
      <xdr:nvSpPr>
        <xdr:cNvPr id="717" name="フローチャート : 判断 716"/>
        <xdr:cNvSpPr/>
      </xdr:nvSpPr>
      <xdr:spPr>
        <a:xfrm>
          <a:off x="19494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137177</xdr:rowOff>
    </xdr:from>
    <xdr:ext cx="469744" cy="259045"/>
    <xdr:sp macro="" textlink="">
      <xdr:nvSpPr>
        <xdr:cNvPr id="718" name="テキスト ボックス 717"/>
        <xdr:cNvSpPr txBox="1"/>
      </xdr:nvSpPr>
      <xdr:spPr>
        <a:xfrm>
          <a:off x="19310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2,300</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86360</xdr:rowOff>
    </xdr:from>
    <xdr:to>
      <xdr:col>27</xdr:col>
      <xdr:colOff>161925</xdr:colOff>
      <xdr:row>38</xdr:row>
      <xdr:rowOff>16510</xdr:rowOff>
    </xdr:to>
    <xdr:sp macro="" textlink="">
      <xdr:nvSpPr>
        <xdr:cNvPr id="719" name="フローチャート : 判断 718"/>
        <xdr:cNvSpPr/>
      </xdr:nvSpPr>
      <xdr:spPr>
        <a:xfrm>
          <a:off x="18605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7637</xdr:rowOff>
    </xdr:from>
    <xdr:ext cx="469744" cy="259045"/>
    <xdr:sp macro="" textlink="">
      <xdr:nvSpPr>
        <xdr:cNvPr id="720" name="テキスト ボックス 719"/>
        <xdr:cNvSpPr txBox="1"/>
      </xdr:nvSpPr>
      <xdr:spPr>
        <a:xfrm>
          <a:off x="18421427" y="652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1" name="テキスト ボックス 72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2" name="テキスト ボックス 72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3" name="テキスト ボックス 72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4" name="テキスト ボックス 72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5" name="テキスト ボックス 72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31</xdr:row>
      <xdr:rowOff>47625</xdr:rowOff>
    </xdr:from>
    <xdr:to>
      <xdr:col>32</xdr:col>
      <xdr:colOff>238125</xdr:colOff>
      <xdr:row>31</xdr:row>
      <xdr:rowOff>149225</xdr:rowOff>
    </xdr:to>
    <xdr:sp macro="" textlink="">
      <xdr:nvSpPr>
        <xdr:cNvPr id="726" name="円/楕円 725"/>
        <xdr:cNvSpPr/>
      </xdr:nvSpPr>
      <xdr:spPr>
        <a:xfrm>
          <a:off x="22110700" y="536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30</xdr:row>
      <xdr:rowOff>70502</xdr:rowOff>
    </xdr:from>
    <xdr:ext cx="534377" cy="259045"/>
    <xdr:sp macro="" textlink="">
      <xdr:nvSpPr>
        <xdr:cNvPr id="727" name="投資及び出資金該当値テキスト"/>
        <xdr:cNvSpPr txBox="1"/>
      </xdr:nvSpPr>
      <xdr:spPr>
        <a:xfrm>
          <a:off x="22212300" y="52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10,375</a:t>
          </a:r>
          <a:endParaRPr kumimoji="1" lang="ja-JP" altLang="en-US" sz="1000" b="1">
            <a:solidFill>
              <a:srgbClr val="FF0000"/>
            </a:solidFill>
            <a:latin typeface="ＭＳ Ｐゴシック"/>
          </a:endParaRPr>
        </a:p>
      </xdr:txBody>
    </xdr:sp>
    <xdr:clientData/>
  </xdr:oneCellAnchor>
  <xdr:twoCellAnchor>
    <xdr:from>
      <xdr:col>30</xdr:col>
      <xdr:colOff>669925</xdr:colOff>
      <xdr:row>32</xdr:row>
      <xdr:rowOff>91694</xdr:rowOff>
    </xdr:from>
    <xdr:to>
      <xdr:col>31</xdr:col>
      <xdr:colOff>85725</xdr:colOff>
      <xdr:row>33</xdr:row>
      <xdr:rowOff>21844</xdr:rowOff>
    </xdr:to>
    <xdr:sp macro="" textlink="">
      <xdr:nvSpPr>
        <xdr:cNvPr id="728" name="円/楕円 727"/>
        <xdr:cNvSpPr/>
      </xdr:nvSpPr>
      <xdr:spPr>
        <a:xfrm>
          <a:off x="21272500" y="557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31</xdr:row>
      <xdr:rowOff>38371</xdr:rowOff>
    </xdr:from>
    <xdr:ext cx="469744" cy="259045"/>
    <xdr:sp macro="" textlink="">
      <xdr:nvSpPr>
        <xdr:cNvPr id="729" name="テキスト ボックス 728"/>
        <xdr:cNvSpPr txBox="1"/>
      </xdr:nvSpPr>
      <xdr:spPr>
        <a:xfrm>
          <a:off x="21088427" y="535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8,678</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149479</xdr:rowOff>
    </xdr:from>
    <xdr:to>
      <xdr:col>29</xdr:col>
      <xdr:colOff>568325</xdr:colOff>
      <xdr:row>36</xdr:row>
      <xdr:rowOff>79629</xdr:rowOff>
    </xdr:to>
    <xdr:sp macro="" textlink="">
      <xdr:nvSpPr>
        <xdr:cNvPr id="730" name="円/楕円 729"/>
        <xdr:cNvSpPr/>
      </xdr:nvSpPr>
      <xdr:spPr>
        <a:xfrm>
          <a:off x="20383500" y="615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96156</xdr:rowOff>
    </xdr:from>
    <xdr:ext cx="469744" cy="259045"/>
    <xdr:sp macro="" textlink="">
      <xdr:nvSpPr>
        <xdr:cNvPr id="731" name="テキスト ボックス 730"/>
        <xdr:cNvSpPr txBox="1"/>
      </xdr:nvSpPr>
      <xdr:spPr>
        <a:xfrm>
          <a:off x="20199427" y="592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4,173</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635</xdr:rowOff>
    </xdr:from>
    <xdr:to>
      <xdr:col>28</xdr:col>
      <xdr:colOff>365125</xdr:colOff>
      <xdr:row>36</xdr:row>
      <xdr:rowOff>102235</xdr:rowOff>
    </xdr:to>
    <xdr:sp macro="" textlink="">
      <xdr:nvSpPr>
        <xdr:cNvPr id="732" name="円/楕円 731"/>
        <xdr:cNvSpPr/>
      </xdr:nvSpPr>
      <xdr:spPr>
        <a:xfrm>
          <a:off x="194945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118762</xdr:rowOff>
    </xdr:from>
    <xdr:ext cx="469744" cy="259045"/>
    <xdr:sp macro="" textlink="">
      <xdr:nvSpPr>
        <xdr:cNvPr id="733" name="テキスト ボックス 732"/>
        <xdr:cNvSpPr txBox="1"/>
      </xdr:nvSpPr>
      <xdr:spPr>
        <a:xfrm>
          <a:off x="19310427" y="594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3,995</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17399</xdr:rowOff>
    </xdr:from>
    <xdr:to>
      <xdr:col>27</xdr:col>
      <xdr:colOff>161925</xdr:colOff>
      <xdr:row>36</xdr:row>
      <xdr:rowOff>118999</xdr:rowOff>
    </xdr:to>
    <xdr:sp macro="" textlink="">
      <xdr:nvSpPr>
        <xdr:cNvPr id="734" name="円/楕円 733"/>
        <xdr:cNvSpPr/>
      </xdr:nvSpPr>
      <xdr:spPr>
        <a:xfrm>
          <a:off x="18605500" y="618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135526</xdr:rowOff>
    </xdr:from>
    <xdr:ext cx="469744" cy="259045"/>
    <xdr:sp macro="" textlink="">
      <xdr:nvSpPr>
        <xdr:cNvPr id="735" name="テキスト ボックス 734"/>
        <xdr:cNvSpPr txBox="1"/>
      </xdr:nvSpPr>
      <xdr:spPr>
        <a:xfrm>
          <a:off x="18421427" y="596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6" name="正方形/長方形 73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7" name="正方形/長方形 73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8" name="正方形/長方形 73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9" name="正方形/長方形 73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0" name="正方形/長方形 73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1" name="正方形/長方形 74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2" name="正方形/長方形 74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27,050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3" name="正方形/長方形 74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4" name="テキスト ボックス 74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5" name="直線コネクタ 74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6" name="直線コネクタ 74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7" name="テキスト ボックス 74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8" name="直線コネクタ 74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9" name="テキスト ボックス 74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0" name="直線コネクタ 74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1" name="テキスト ボックス 75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2" name="直線コネクタ 75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3" name="テキスト ボックス 75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4" name="直線コネクタ 75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5" name="テキスト ボックス 75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39619</xdr:rowOff>
    </xdr:from>
    <xdr:to>
      <xdr:col>32</xdr:col>
      <xdr:colOff>186689</xdr:colOff>
      <xdr:row>58</xdr:row>
      <xdr:rowOff>139700</xdr:rowOff>
    </xdr:to>
    <xdr:cxnSp macro="">
      <xdr:nvCxnSpPr>
        <xdr:cNvPr id="757" name="直線コネクタ 756"/>
        <xdr:cNvCxnSpPr/>
      </xdr:nvCxnSpPr>
      <xdr:spPr>
        <a:xfrm flipV="1">
          <a:off x="22159595" y="8612119"/>
          <a:ext cx="1269" cy="1471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5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9" name="直線コネクタ 75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157746</xdr:rowOff>
    </xdr:from>
    <xdr:ext cx="534377" cy="259045"/>
    <xdr:sp macro="" textlink="">
      <xdr:nvSpPr>
        <xdr:cNvPr id="760" name="貸付金最大値テキスト"/>
        <xdr:cNvSpPr txBox="1"/>
      </xdr:nvSpPr>
      <xdr:spPr>
        <a:xfrm>
          <a:off x="22212300" y="838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32,189</a:t>
          </a:r>
          <a:endParaRPr kumimoji="1" lang="ja-JP" altLang="en-US" sz="1000" b="1">
            <a:latin typeface="ＭＳ Ｐゴシック"/>
          </a:endParaRPr>
        </a:p>
      </xdr:txBody>
    </xdr:sp>
    <xdr:clientData/>
  </xdr:oneCellAnchor>
  <xdr:twoCellAnchor>
    <xdr:from>
      <xdr:col>32</xdr:col>
      <xdr:colOff>98425</xdr:colOff>
      <xdr:row>50</xdr:row>
      <xdr:rowOff>39619</xdr:rowOff>
    </xdr:from>
    <xdr:to>
      <xdr:col>32</xdr:col>
      <xdr:colOff>276225</xdr:colOff>
      <xdr:row>50</xdr:row>
      <xdr:rowOff>39619</xdr:rowOff>
    </xdr:to>
    <xdr:cxnSp macro="">
      <xdr:nvCxnSpPr>
        <xdr:cNvPr id="761" name="直線コネクタ 760"/>
        <xdr:cNvCxnSpPr/>
      </xdr:nvCxnSpPr>
      <xdr:spPr>
        <a:xfrm>
          <a:off x="22072600" y="861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101112</xdr:rowOff>
    </xdr:from>
    <xdr:to>
      <xdr:col>32</xdr:col>
      <xdr:colOff>187325</xdr:colOff>
      <xdr:row>58</xdr:row>
      <xdr:rowOff>102072</xdr:rowOff>
    </xdr:to>
    <xdr:cxnSp macro="">
      <xdr:nvCxnSpPr>
        <xdr:cNvPr id="762" name="直線コネクタ 761"/>
        <xdr:cNvCxnSpPr/>
      </xdr:nvCxnSpPr>
      <xdr:spPr>
        <a:xfrm flipV="1">
          <a:off x="21323300" y="10045212"/>
          <a:ext cx="8382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137700</xdr:rowOff>
    </xdr:from>
    <xdr:ext cx="469744" cy="259045"/>
    <xdr:sp macro="" textlink="">
      <xdr:nvSpPr>
        <xdr:cNvPr id="763" name="貸付金平均値テキスト"/>
        <xdr:cNvSpPr txBox="1"/>
      </xdr:nvSpPr>
      <xdr:spPr>
        <a:xfrm>
          <a:off x="22212300" y="973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114823</xdr:rowOff>
    </xdr:from>
    <xdr:to>
      <xdr:col>32</xdr:col>
      <xdr:colOff>238125</xdr:colOff>
      <xdr:row>58</xdr:row>
      <xdr:rowOff>44973</xdr:rowOff>
    </xdr:to>
    <xdr:sp macro="" textlink="">
      <xdr:nvSpPr>
        <xdr:cNvPr id="764" name="フローチャート : 判断 763"/>
        <xdr:cNvSpPr/>
      </xdr:nvSpPr>
      <xdr:spPr>
        <a:xfrm>
          <a:off x="22110700" y="988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102072</xdr:rowOff>
    </xdr:from>
    <xdr:to>
      <xdr:col>31</xdr:col>
      <xdr:colOff>34925</xdr:colOff>
      <xdr:row>58</xdr:row>
      <xdr:rowOff>102667</xdr:rowOff>
    </xdr:to>
    <xdr:cxnSp macro="">
      <xdr:nvCxnSpPr>
        <xdr:cNvPr id="765" name="直線コネクタ 764"/>
        <xdr:cNvCxnSpPr/>
      </xdr:nvCxnSpPr>
      <xdr:spPr>
        <a:xfrm flipV="1">
          <a:off x="20434300" y="10046172"/>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79619</xdr:rowOff>
    </xdr:from>
    <xdr:to>
      <xdr:col>31</xdr:col>
      <xdr:colOff>85725</xdr:colOff>
      <xdr:row>58</xdr:row>
      <xdr:rowOff>9769</xdr:rowOff>
    </xdr:to>
    <xdr:sp macro="" textlink="">
      <xdr:nvSpPr>
        <xdr:cNvPr id="766" name="フローチャート : 判断 765"/>
        <xdr:cNvSpPr/>
      </xdr:nvSpPr>
      <xdr:spPr>
        <a:xfrm>
          <a:off x="21272500" y="985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26296</xdr:rowOff>
    </xdr:from>
    <xdr:ext cx="469744" cy="259045"/>
    <xdr:sp macro="" textlink="">
      <xdr:nvSpPr>
        <xdr:cNvPr id="767" name="テキスト ボックス 766"/>
        <xdr:cNvSpPr txBox="1"/>
      </xdr:nvSpPr>
      <xdr:spPr>
        <a:xfrm>
          <a:off x="21088427" y="962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102667</xdr:rowOff>
    </xdr:from>
    <xdr:to>
      <xdr:col>29</xdr:col>
      <xdr:colOff>517525</xdr:colOff>
      <xdr:row>58</xdr:row>
      <xdr:rowOff>103170</xdr:rowOff>
    </xdr:to>
    <xdr:cxnSp macro="">
      <xdr:nvCxnSpPr>
        <xdr:cNvPr id="768" name="直線コネクタ 767"/>
        <xdr:cNvCxnSpPr/>
      </xdr:nvCxnSpPr>
      <xdr:spPr>
        <a:xfrm flipV="1">
          <a:off x="19545300" y="10046767"/>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72623</xdr:rowOff>
    </xdr:from>
    <xdr:to>
      <xdr:col>29</xdr:col>
      <xdr:colOff>568325</xdr:colOff>
      <xdr:row>58</xdr:row>
      <xdr:rowOff>2773</xdr:rowOff>
    </xdr:to>
    <xdr:sp macro="" textlink="">
      <xdr:nvSpPr>
        <xdr:cNvPr id="769" name="フローチャート : 判断 768"/>
        <xdr:cNvSpPr/>
      </xdr:nvSpPr>
      <xdr:spPr>
        <a:xfrm>
          <a:off x="20383500" y="984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19300</xdr:rowOff>
    </xdr:from>
    <xdr:ext cx="469744" cy="259045"/>
    <xdr:sp macro="" textlink="">
      <xdr:nvSpPr>
        <xdr:cNvPr id="770" name="テキスト ボックス 769"/>
        <xdr:cNvSpPr txBox="1"/>
      </xdr:nvSpPr>
      <xdr:spPr>
        <a:xfrm>
          <a:off x="20199427" y="962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103170</xdr:rowOff>
    </xdr:from>
    <xdr:to>
      <xdr:col>28</xdr:col>
      <xdr:colOff>314325</xdr:colOff>
      <xdr:row>58</xdr:row>
      <xdr:rowOff>103444</xdr:rowOff>
    </xdr:to>
    <xdr:cxnSp macro="">
      <xdr:nvCxnSpPr>
        <xdr:cNvPr id="771" name="直線コネクタ 770"/>
        <xdr:cNvCxnSpPr/>
      </xdr:nvCxnSpPr>
      <xdr:spPr>
        <a:xfrm flipV="1">
          <a:off x="18656300" y="10047270"/>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17622</xdr:rowOff>
    </xdr:from>
    <xdr:to>
      <xdr:col>28</xdr:col>
      <xdr:colOff>365125</xdr:colOff>
      <xdr:row>57</xdr:row>
      <xdr:rowOff>119222</xdr:rowOff>
    </xdr:to>
    <xdr:sp macro="" textlink="">
      <xdr:nvSpPr>
        <xdr:cNvPr id="772" name="フローチャート : 判断 771"/>
        <xdr:cNvSpPr/>
      </xdr:nvSpPr>
      <xdr:spPr>
        <a:xfrm>
          <a:off x="19494500" y="979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135749</xdr:rowOff>
    </xdr:from>
    <xdr:ext cx="469744" cy="259045"/>
    <xdr:sp macro="" textlink="">
      <xdr:nvSpPr>
        <xdr:cNvPr id="773" name="テキスト ボックス 772"/>
        <xdr:cNvSpPr txBox="1"/>
      </xdr:nvSpPr>
      <xdr:spPr>
        <a:xfrm>
          <a:off x="19310427" y="956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35773</xdr:rowOff>
    </xdr:from>
    <xdr:to>
      <xdr:col>27</xdr:col>
      <xdr:colOff>161925</xdr:colOff>
      <xdr:row>57</xdr:row>
      <xdr:rowOff>137373</xdr:rowOff>
    </xdr:to>
    <xdr:sp macro="" textlink="">
      <xdr:nvSpPr>
        <xdr:cNvPr id="774" name="フローチャート : 判断 773"/>
        <xdr:cNvSpPr/>
      </xdr:nvSpPr>
      <xdr:spPr>
        <a:xfrm>
          <a:off x="18605500" y="980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153900</xdr:rowOff>
    </xdr:from>
    <xdr:ext cx="469744" cy="259045"/>
    <xdr:sp macro="" textlink="">
      <xdr:nvSpPr>
        <xdr:cNvPr id="775" name="テキスト ボックス 774"/>
        <xdr:cNvSpPr txBox="1"/>
      </xdr:nvSpPr>
      <xdr:spPr>
        <a:xfrm>
          <a:off x="18421427" y="958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6" name="テキスト ボックス 77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7" name="テキスト ボックス 77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8" name="テキスト ボックス 77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9" name="テキスト ボックス 77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0" name="テキスト ボックス 77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50312</xdr:rowOff>
    </xdr:from>
    <xdr:to>
      <xdr:col>32</xdr:col>
      <xdr:colOff>238125</xdr:colOff>
      <xdr:row>58</xdr:row>
      <xdr:rowOff>151912</xdr:rowOff>
    </xdr:to>
    <xdr:sp macro="" textlink="">
      <xdr:nvSpPr>
        <xdr:cNvPr id="781" name="円/楕円 780"/>
        <xdr:cNvSpPr/>
      </xdr:nvSpPr>
      <xdr:spPr>
        <a:xfrm>
          <a:off x="22110700" y="999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136689</xdr:rowOff>
    </xdr:from>
    <xdr:ext cx="378565" cy="259045"/>
    <xdr:sp macro="" textlink="">
      <xdr:nvSpPr>
        <xdr:cNvPr id="782" name="貸付金該当値テキスト"/>
        <xdr:cNvSpPr txBox="1"/>
      </xdr:nvSpPr>
      <xdr:spPr>
        <a:xfrm>
          <a:off x="22212300" y="9909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51272</xdr:rowOff>
    </xdr:from>
    <xdr:to>
      <xdr:col>31</xdr:col>
      <xdr:colOff>85725</xdr:colOff>
      <xdr:row>58</xdr:row>
      <xdr:rowOff>152872</xdr:rowOff>
    </xdr:to>
    <xdr:sp macro="" textlink="">
      <xdr:nvSpPr>
        <xdr:cNvPr id="783" name="円/楕円 782"/>
        <xdr:cNvSpPr/>
      </xdr:nvSpPr>
      <xdr:spPr>
        <a:xfrm>
          <a:off x="21272500" y="99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143999</xdr:rowOff>
    </xdr:from>
    <xdr:ext cx="378565" cy="259045"/>
    <xdr:sp macro="" textlink="">
      <xdr:nvSpPr>
        <xdr:cNvPr id="784" name="テキスト ボックス 783"/>
        <xdr:cNvSpPr txBox="1"/>
      </xdr:nvSpPr>
      <xdr:spPr>
        <a:xfrm>
          <a:off x="21134017" y="10088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51867</xdr:rowOff>
    </xdr:from>
    <xdr:to>
      <xdr:col>29</xdr:col>
      <xdr:colOff>568325</xdr:colOff>
      <xdr:row>58</xdr:row>
      <xdr:rowOff>153467</xdr:rowOff>
    </xdr:to>
    <xdr:sp macro="" textlink="">
      <xdr:nvSpPr>
        <xdr:cNvPr id="785" name="円/楕円 784"/>
        <xdr:cNvSpPr/>
      </xdr:nvSpPr>
      <xdr:spPr>
        <a:xfrm>
          <a:off x="20383500" y="999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144594</xdr:rowOff>
    </xdr:from>
    <xdr:ext cx="378565" cy="259045"/>
    <xdr:sp macro="" textlink="">
      <xdr:nvSpPr>
        <xdr:cNvPr id="786" name="テキスト ボックス 785"/>
        <xdr:cNvSpPr txBox="1"/>
      </xdr:nvSpPr>
      <xdr:spPr>
        <a:xfrm>
          <a:off x="20245017" y="10088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52370</xdr:rowOff>
    </xdr:from>
    <xdr:to>
      <xdr:col>28</xdr:col>
      <xdr:colOff>365125</xdr:colOff>
      <xdr:row>58</xdr:row>
      <xdr:rowOff>153970</xdr:rowOff>
    </xdr:to>
    <xdr:sp macro="" textlink="">
      <xdr:nvSpPr>
        <xdr:cNvPr id="787" name="円/楕円 786"/>
        <xdr:cNvSpPr/>
      </xdr:nvSpPr>
      <xdr:spPr>
        <a:xfrm>
          <a:off x="19494500" y="999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145097</xdr:rowOff>
    </xdr:from>
    <xdr:ext cx="378565" cy="259045"/>
    <xdr:sp macro="" textlink="">
      <xdr:nvSpPr>
        <xdr:cNvPr id="788" name="テキスト ボックス 787"/>
        <xdr:cNvSpPr txBox="1"/>
      </xdr:nvSpPr>
      <xdr:spPr>
        <a:xfrm>
          <a:off x="19356017" y="1008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52644</xdr:rowOff>
    </xdr:from>
    <xdr:to>
      <xdr:col>27</xdr:col>
      <xdr:colOff>161925</xdr:colOff>
      <xdr:row>58</xdr:row>
      <xdr:rowOff>154244</xdr:rowOff>
    </xdr:to>
    <xdr:sp macro="" textlink="">
      <xdr:nvSpPr>
        <xdr:cNvPr id="789" name="円/楕円 788"/>
        <xdr:cNvSpPr/>
      </xdr:nvSpPr>
      <xdr:spPr>
        <a:xfrm>
          <a:off x="18605500" y="999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145371</xdr:rowOff>
    </xdr:from>
    <xdr:ext cx="378565" cy="259045"/>
    <xdr:sp macro="" textlink="">
      <xdr:nvSpPr>
        <xdr:cNvPr id="790" name="テキスト ボックス 789"/>
        <xdr:cNvSpPr txBox="1"/>
      </xdr:nvSpPr>
      <xdr:spPr>
        <a:xfrm>
          <a:off x="18467017" y="10089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1" name="正方形/長方形 79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2" name="正方形/長方形 79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3" name="正方形/長方形 79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4" name="正方形/長方形 79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5" name="正方形/長方形 79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6" name="正方形/長方形 79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7" name="正方形/長方形 79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8" name="正方形/長方形 79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9" name="テキスト ボックス 79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0" name="直線コネクタ 79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1" name="テキスト ボックス 80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2" name="直線コネクタ 80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3" name="テキスト ボックス 80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4" name="直線コネクタ 80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05" name="テキスト ボックス 80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06" name="直線コネクタ 80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07" name="テキスト ボックス 80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08" name="直線コネクタ 80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09" name="テキスト ボックス 808"/>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0" name="直線コネクタ 80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1" name="テキスト ボックス 81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2" name="直線コネクタ 81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3" name="テキスト ボックス 81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46300</xdr:rowOff>
    </xdr:from>
    <xdr:to>
      <xdr:col>32</xdr:col>
      <xdr:colOff>186689</xdr:colOff>
      <xdr:row>79</xdr:row>
      <xdr:rowOff>37516</xdr:rowOff>
    </xdr:to>
    <xdr:cxnSp macro="">
      <xdr:nvCxnSpPr>
        <xdr:cNvPr id="817" name="直線コネクタ 816"/>
        <xdr:cNvCxnSpPr/>
      </xdr:nvCxnSpPr>
      <xdr:spPr>
        <a:xfrm flipV="1">
          <a:off x="22159595" y="12047800"/>
          <a:ext cx="1269" cy="153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41343</xdr:rowOff>
    </xdr:from>
    <xdr:ext cx="534377" cy="259045"/>
    <xdr:sp macro="" textlink="">
      <xdr:nvSpPr>
        <xdr:cNvPr id="818" name="繰出金最小値テキスト"/>
        <xdr:cNvSpPr txBox="1"/>
      </xdr:nvSpPr>
      <xdr:spPr>
        <a:xfrm>
          <a:off x="22212300" y="1358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43,758</a:t>
          </a:r>
          <a:endParaRPr kumimoji="1" lang="ja-JP" altLang="en-US" sz="1000" b="1">
            <a:latin typeface="ＭＳ Ｐゴシック"/>
          </a:endParaRPr>
        </a:p>
      </xdr:txBody>
    </xdr:sp>
    <xdr:clientData/>
  </xdr:oneCellAnchor>
  <xdr:twoCellAnchor>
    <xdr:from>
      <xdr:col>32</xdr:col>
      <xdr:colOff>98425</xdr:colOff>
      <xdr:row>79</xdr:row>
      <xdr:rowOff>37516</xdr:rowOff>
    </xdr:from>
    <xdr:to>
      <xdr:col>32</xdr:col>
      <xdr:colOff>276225</xdr:colOff>
      <xdr:row>79</xdr:row>
      <xdr:rowOff>37516</xdr:rowOff>
    </xdr:to>
    <xdr:cxnSp macro="">
      <xdr:nvCxnSpPr>
        <xdr:cNvPr id="819" name="直線コネクタ 818"/>
        <xdr:cNvCxnSpPr/>
      </xdr:nvCxnSpPr>
      <xdr:spPr>
        <a:xfrm>
          <a:off x="22072600" y="1358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164427</xdr:rowOff>
    </xdr:from>
    <xdr:ext cx="599010" cy="259045"/>
    <xdr:sp macro="" textlink="">
      <xdr:nvSpPr>
        <xdr:cNvPr id="820" name="繰出金最大値テキスト"/>
        <xdr:cNvSpPr txBox="1"/>
      </xdr:nvSpPr>
      <xdr:spPr>
        <a:xfrm>
          <a:off x="22212300" y="1182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137,720</a:t>
          </a:r>
          <a:endParaRPr kumimoji="1" lang="ja-JP" altLang="en-US" sz="1000" b="1">
            <a:latin typeface="ＭＳ Ｐゴシック"/>
          </a:endParaRPr>
        </a:p>
      </xdr:txBody>
    </xdr:sp>
    <xdr:clientData/>
  </xdr:oneCellAnchor>
  <xdr:twoCellAnchor>
    <xdr:from>
      <xdr:col>32</xdr:col>
      <xdr:colOff>98425</xdr:colOff>
      <xdr:row>70</xdr:row>
      <xdr:rowOff>46300</xdr:rowOff>
    </xdr:from>
    <xdr:to>
      <xdr:col>32</xdr:col>
      <xdr:colOff>276225</xdr:colOff>
      <xdr:row>70</xdr:row>
      <xdr:rowOff>46300</xdr:rowOff>
    </xdr:to>
    <xdr:cxnSp macro="">
      <xdr:nvCxnSpPr>
        <xdr:cNvPr id="821" name="直線コネクタ 820"/>
        <xdr:cNvCxnSpPr/>
      </xdr:nvCxnSpPr>
      <xdr:spPr>
        <a:xfrm>
          <a:off x="22072600" y="1204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106586</xdr:rowOff>
    </xdr:from>
    <xdr:to>
      <xdr:col>32</xdr:col>
      <xdr:colOff>187325</xdr:colOff>
      <xdr:row>77</xdr:row>
      <xdr:rowOff>113167</xdr:rowOff>
    </xdr:to>
    <xdr:cxnSp macro="">
      <xdr:nvCxnSpPr>
        <xdr:cNvPr id="822" name="直線コネクタ 821"/>
        <xdr:cNvCxnSpPr/>
      </xdr:nvCxnSpPr>
      <xdr:spPr>
        <a:xfrm flipV="1">
          <a:off x="21323300" y="13308236"/>
          <a:ext cx="838200" cy="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56766</xdr:rowOff>
    </xdr:from>
    <xdr:ext cx="534377" cy="259045"/>
    <xdr:sp macro="" textlink="">
      <xdr:nvSpPr>
        <xdr:cNvPr id="823" name="繰出金平均値テキスト"/>
        <xdr:cNvSpPr txBox="1"/>
      </xdr:nvSpPr>
      <xdr:spPr>
        <a:xfrm>
          <a:off x="22212300" y="12915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72,369</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33889</xdr:rowOff>
    </xdr:from>
    <xdr:to>
      <xdr:col>32</xdr:col>
      <xdr:colOff>238125</xdr:colOff>
      <xdr:row>76</xdr:row>
      <xdr:rowOff>135489</xdr:rowOff>
    </xdr:to>
    <xdr:sp macro="" textlink="">
      <xdr:nvSpPr>
        <xdr:cNvPr id="824" name="フローチャート : 判断 823"/>
        <xdr:cNvSpPr/>
      </xdr:nvSpPr>
      <xdr:spPr>
        <a:xfrm>
          <a:off x="22110700" y="1306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113167</xdr:rowOff>
    </xdr:from>
    <xdr:to>
      <xdr:col>31</xdr:col>
      <xdr:colOff>34925</xdr:colOff>
      <xdr:row>78</xdr:row>
      <xdr:rowOff>92658</xdr:rowOff>
    </xdr:to>
    <xdr:cxnSp macro="">
      <xdr:nvCxnSpPr>
        <xdr:cNvPr id="825" name="直線コネクタ 824"/>
        <xdr:cNvCxnSpPr/>
      </xdr:nvCxnSpPr>
      <xdr:spPr>
        <a:xfrm flipV="1">
          <a:off x="20434300" y="13314817"/>
          <a:ext cx="889000" cy="15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67477</xdr:rowOff>
    </xdr:from>
    <xdr:to>
      <xdr:col>31</xdr:col>
      <xdr:colOff>85725</xdr:colOff>
      <xdr:row>76</xdr:row>
      <xdr:rowOff>169077</xdr:rowOff>
    </xdr:to>
    <xdr:sp macro="" textlink="">
      <xdr:nvSpPr>
        <xdr:cNvPr id="826" name="フローチャート : 判断 825"/>
        <xdr:cNvSpPr/>
      </xdr:nvSpPr>
      <xdr:spPr>
        <a:xfrm>
          <a:off x="21272500" y="1309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14154</xdr:rowOff>
    </xdr:from>
    <xdr:ext cx="534377" cy="259045"/>
    <xdr:sp macro="" textlink="">
      <xdr:nvSpPr>
        <xdr:cNvPr id="827" name="テキスト ボックス 826"/>
        <xdr:cNvSpPr txBox="1"/>
      </xdr:nvSpPr>
      <xdr:spPr>
        <a:xfrm>
          <a:off x="21056111" y="1287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70,312</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92658</xdr:rowOff>
    </xdr:from>
    <xdr:to>
      <xdr:col>29</xdr:col>
      <xdr:colOff>517525</xdr:colOff>
      <xdr:row>78</xdr:row>
      <xdr:rowOff>122441</xdr:rowOff>
    </xdr:to>
    <xdr:cxnSp macro="">
      <xdr:nvCxnSpPr>
        <xdr:cNvPr id="828" name="直線コネクタ 827"/>
        <xdr:cNvCxnSpPr/>
      </xdr:nvCxnSpPr>
      <xdr:spPr>
        <a:xfrm flipV="1">
          <a:off x="19545300" y="13465758"/>
          <a:ext cx="889000" cy="2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108559</xdr:rowOff>
    </xdr:from>
    <xdr:to>
      <xdr:col>29</xdr:col>
      <xdr:colOff>568325</xdr:colOff>
      <xdr:row>77</xdr:row>
      <xdr:rowOff>38709</xdr:rowOff>
    </xdr:to>
    <xdr:sp macro="" textlink="">
      <xdr:nvSpPr>
        <xdr:cNvPr id="829" name="フローチャート : 判断 828"/>
        <xdr:cNvSpPr/>
      </xdr:nvSpPr>
      <xdr:spPr>
        <a:xfrm>
          <a:off x="20383500" y="1313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55236</xdr:rowOff>
    </xdr:from>
    <xdr:ext cx="534377" cy="259045"/>
    <xdr:sp macro="" textlink="">
      <xdr:nvSpPr>
        <xdr:cNvPr id="830" name="テキスト ボックス 829"/>
        <xdr:cNvSpPr txBox="1"/>
      </xdr:nvSpPr>
      <xdr:spPr>
        <a:xfrm>
          <a:off x="20167111" y="1291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67,796</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90878</xdr:rowOff>
    </xdr:from>
    <xdr:to>
      <xdr:col>28</xdr:col>
      <xdr:colOff>314325</xdr:colOff>
      <xdr:row>78</xdr:row>
      <xdr:rowOff>122441</xdr:rowOff>
    </xdr:to>
    <xdr:cxnSp macro="">
      <xdr:nvCxnSpPr>
        <xdr:cNvPr id="831" name="直線コネクタ 830"/>
        <xdr:cNvCxnSpPr/>
      </xdr:nvCxnSpPr>
      <xdr:spPr>
        <a:xfrm>
          <a:off x="18656300" y="13463978"/>
          <a:ext cx="889000" cy="3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138277</xdr:rowOff>
    </xdr:from>
    <xdr:to>
      <xdr:col>28</xdr:col>
      <xdr:colOff>365125</xdr:colOff>
      <xdr:row>77</xdr:row>
      <xdr:rowOff>68427</xdr:rowOff>
    </xdr:to>
    <xdr:sp macro="" textlink="">
      <xdr:nvSpPr>
        <xdr:cNvPr id="832" name="フローチャート : 判断 831"/>
        <xdr:cNvSpPr/>
      </xdr:nvSpPr>
      <xdr:spPr>
        <a:xfrm>
          <a:off x="19494500" y="1316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84955</xdr:rowOff>
    </xdr:from>
    <xdr:ext cx="534377" cy="259045"/>
    <xdr:sp macro="" textlink="">
      <xdr:nvSpPr>
        <xdr:cNvPr id="833" name="テキスト ボックス 832"/>
        <xdr:cNvSpPr txBox="1"/>
      </xdr:nvSpPr>
      <xdr:spPr>
        <a:xfrm>
          <a:off x="19278111" y="1294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65,976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150785</xdr:rowOff>
    </xdr:from>
    <xdr:to>
      <xdr:col>27</xdr:col>
      <xdr:colOff>161925</xdr:colOff>
      <xdr:row>77</xdr:row>
      <xdr:rowOff>80935</xdr:rowOff>
    </xdr:to>
    <xdr:sp macro="" textlink="">
      <xdr:nvSpPr>
        <xdr:cNvPr id="834" name="フローチャート : 判断 833"/>
        <xdr:cNvSpPr/>
      </xdr:nvSpPr>
      <xdr:spPr>
        <a:xfrm>
          <a:off x="18605500" y="1318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97462</xdr:rowOff>
    </xdr:from>
    <xdr:ext cx="534377" cy="259045"/>
    <xdr:sp macro="" textlink="">
      <xdr:nvSpPr>
        <xdr:cNvPr id="835" name="テキスト ボックス 834"/>
        <xdr:cNvSpPr txBox="1"/>
      </xdr:nvSpPr>
      <xdr:spPr>
        <a:xfrm>
          <a:off x="18389111" y="1295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65,210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55786</xdr:rowOff>
    </xdr:from>
    <xdr:to>
      <xdr:col>32</xdr:col>
      <xdr:colOff>238125</xdr:colOff>
      <xdr:row>77</xdr:row>
      <xdr:rowOff>157386</xdr:rowOff>
    </xdr:to>
    <xdr:sp macro="" textlink="">
      <xdr:nvSpPr>
        <xdr:cNvPr id="841" name="円/楕円 840"/>
        <xdr:cNvSpPr/>
      </xdr:nvSpPr>
      <xdr:spPr>
        <a:xfrm>
          <a:off x="22110700" y="1325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34213</xdr:rowOff>
    </xdr:from>
    <xdr:ext cx="534377" cy="259045"/>
    <xdr:sp macro="" textlink="">
      <xdr:nvSpPr>
        <xdr:cNvPr id="842" name="繰出金該当値テキスト"/>
        <xdr:cNvSpPr txBox="1"/>
      </xdr:nvSpPr>
      <xdr:spPr>
        <a:xfrm>
          <a:off x="22212300" y="1323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60,528</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62367</xdr:rowOff>
    </xdr:from>
    <xdr:to>
      <xdr:col>31</xdr:col>
      <xdr:colOff>85725</xdr:colOff>
      <xdr:row>77</xdr:row>
      <xdr:rowOff>163967</xdr:rowOff>
    </xdr:to>
    <xdr:sp macro="" textlink="">
      <xdr:nvSpPr>
        <xdr:cNvPr id="843" name="円/楕円 842"/>
        <xdr:cNvSpPr/>
      </xdr:nvSpPr>
      <xdr:spPr>
        <a:xfrm>
          <a:off x="21272500" y="1326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155094</xdr:rowOff>
    </xdr:from>
    <xdr:ext cx="534377" cy="259045"/>
    <xdr:sp macro="" textlink="">
      <xdr:nvSpPr>
        <xdr:cNvPr id="844" name="テキスト ボックス 843"/>
        <xdr:cNvSpPr txBox="1"/>
      </xdr:nvSpPr>
      <xdr:spPr>
        <a:xfrm>
          <a:off x="21056111" y="1335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60,125</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41858</xdr:rowOff>
    </xdr:from>
    <xdr:to>
      <xdr:col>29</xdr:col>
      <xdr:colOff>568325</xdr:colOff>
      <xdr:row>78</xdr:row>
      <xdr:rowOff>143458</xdr:rowOff>
    </xdr:to>
    <xdr:sp macro="" textlink="">
      <xdr:nvSpPr>
        <xdr:cNvPr id="845" name="円/楕円 844"/>
        <xdr:cNvSpPr/>
      </xdr:nvSpPr>
      <xdr:spPr>
        <a:xfrm>
          <a:off x="20383500" y="1341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134585</xdr:rowOff>
    </xdr:from>
    <xdr:ext cx="534377" cy="259045"/>
    <xdr:sp macro="" textlink="">
      <xdr:nvSpPr>
        <xdr:cNvPr id="846" name="テキスト ボックス 845"/>
        <xdr:cNvSpPr txBox="1"/>
      </xdr:nvSpPr>
      <xdr:spPr>
        <a:xfrm>
          <a:off x="20167111" y="1350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50,881</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71641</xdr:rowOff>
    </xdr:from>
    <xdr:to>
      <xdr:col>28</xdr:col>
      <xdr:colOff>365125</xdr:colOff>
      <xdr:row>79</xdr:row>
      <xdr:rowOff>1791</xdr:rowOff>
    </xdr:to>
    <xdr:sp macro="" textlink="">
      <xdr:nvSpPr>
        <xdr:cNvPr id="847" name="円/楕円 846"/>
        <xdr:cNvSpPr/>
      </xdr:nvSpPr>
      <xdr:spPr>
        <a:xfrm>
          <a:off x="19494500" y="1344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164368</xdr:rowOff>
    </xdr:from>
    <xdr:ext cx="534377" cy="259045"/>
    <xdr:sp macro="" textlink="">
      <xdr:nvSpPr>
        <xdr:cNvPr id="848" name="テキスト ボックス 847"/>
        <xdr:cNvSpPr txBox="1"/>
      </xdr:nvSpPr>
      <xdr:spPr>
        <a:xfrm>
          <a:off x="19278111" y="1353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49,057</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40078</xdr:rowOff>
    </xdr:from>
    <xdr:to>
      <xdr:col>27</xdr:col>
      <xdr:colOff>161925</xdr:colOff>
      <xdr:row>78</xdr:row>
      <xdr:rowOff>141678</xdr:rowOff>
    </xdr:to>
    <xdr:sp macro="" textlink="">
      <xdr:nvSpPr>
        <xdr:cNvPr id="849" name="円/楕円 848"/>
        <xdr:cNvSpPr/>
      </xdr:nvSpPr>
      <xdr:spPr>
        <a:xfrm>
          <a:off x="18605500" y="1341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132805</xdr:rowOff>
    </xdr:from>
    <xdr:ext cx="534377" cy="259045"/>
    <xdr:sp macro="" textlink="">
      <xdr:nvSpPr>
        <xdr:cNvPr id="850" name="テキスト ボックス 849"/>
        <xdr:cNvSpPr txBox="1"/>
      </xdr:nvSpPr>
      <xdr:spPr>
        <a:xfrm>
          <a:off x="18389111" y="1350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50,990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1" name="直線コネクタ 86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2" name="テキスト ボックス 86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4" name="テキスト ボックス 86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6" name="直線コネクタ 86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1" name="直線コネクタ 87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3" name="フローチャート : 判断 87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4" name="直線コネクタ 87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5" name="フローチャート : 判断 87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6" name="テキスト ボックス 87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7" name="直線コネクタ 87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8" name="フローチャート : 判断 87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9" name="テキスト ボックス 87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0" name="直線コネクタ 87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1" name="フローチャート : 判断 88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2" name="テキスト ボックス 88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3" name="フローチャート : 判断 88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4" name="テキスト ボックス 88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円/楕円 88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2" name="円/楕円 89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3" name="テキスト ボックス 89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4" name="円/楕円 89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5" name="テキスト ボックス 89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6" name="円/楕円 89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7" name="テキスト ボックス 89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円/楕円 89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9" name="テキスト ボックス 89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578,468</a:t>
          </a:r>
          <a:r>
            <a:rPr kumimoji="1" lang="ja-JP" altLang="ja-JP" sz="1100">
              <a:solidFill>
                <a:schemeClr val="dk1"/>
              </a:solidFill>
              <a:effectLst/>
              <a:latin typeface="+mn-lt"/>
              <a:ea typeface="+mn-ea"/>
              <a:cs typeface="+mn-cs"/>
            </a:rPr>
            <a:t>円となっている。主な要因である人件費は、住民一人当たり</a:t>
          </a:r>
          <a:r>
            <a:rPr kumimoji="1" lang="en-US" altLang="ja-JP" sz="1100">
              <a:solidFill>
                <a:schemeClr val="dk1"/>
              </a:solidFill>
              <a:effectLst/>
              <a:latin typeface="+mn-lt"/>
              <a:ea typeface="+mn-ea"/>
              <a:cs typeface="+mn-cs"/>
            </a:rPr>
            <a:t>123,345</a:t>
          </a:r>
          <a:r>
            <a:rPr kumimoji="1" lang="ja-JP" altLang="ja-JP"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120,000</a:t>
          </a:r>
          <a:r>
            <a:rPr kumimoji="1" lang="ja-JP" altLang="ja-JP" sz="1100">
              <a:solidFill>
                <a:schemeClr val="dk1"/>
              </a:solidFill>
              <a:effectLst/>
              <a:latin typeface="+mn-lt"/>
              <a:ea typeface="+mn-ea"/>
              <a:cs typeface="+mn-cs"/>
            </a:rPr>
            <a:t>円程度で推移してきており、高止まり傾向にある。さらに類似団体平均と比較しても約</a:t>
          </a:r>
          <a:r>
            <a:rPr kumimoji="1" lang="en-US" altLang="ja-JP" sz="1100">
              <a:solidFill>
                <a:schemeClr val="dk1"/>
              </a:solidFill>
              <a:effectLst/>
              <a:latin typeface="+mn-lt"/>
              <a:ea typeface="+mn-ea"/>
              <a:cs typeface="+mn-cs"/>
            </a:rPr>
            <a:t>28,000</a:t>
          </a:r>
          <a:r>
            <a:rPr kumimoji="1" lang="ja-JP" altLang="ja-JP" sz="1100">
              <a:solidFill>
                <a:schemeClr val="dk1"/>
              </a:solidFill>
              <a:effectLst/>
              <a:latin typeface="+mn-lt"/>
              <a:ea typeface="+mn-ea"/>
              <a:cs typeface="+mn-cs"/>
            </a:rPr>
            <a:t>円上回っている。要因は平成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日の合併に伴う職員</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の増加や</a:t>
          </a:r>
          <a:r>
            <a:rPr lang="ja-JP" altLang="ja-JP" sz="1100" b="0" i="0" baseline="0">
              <a:solidFill>
                <a:schemeClr val="dk1"/>
              </a:solidFill>
              <a:effectLst/>
              <a:latin typeface="+mn-lt"/>
              <a:ea typeface="+mn-ea"/>
              <a:cs typeface="+mn-cs"/>
            </a:rPr>
            <a:t>保育所（</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箇所）への保育士等の配置や消防本部・消防署の単独設置が要因となっている。年々定年退職者不補充による減少傾向が続いているが、今後においても適正な定員管理を目指します。</a:t>
          </a:r>
          <a:endParaRPr lang="ja-JP" altLang="ja-JP" sz="1400">
            <a:effectLst/>
          </a:endParaRPr>
        </a:p>
        <a:p>
          <a:r>
            <a:rPr kumimoji="1" lang="ja-JP" altLang="ja-JP" sz="1100">
              <a:solidFill>
                <a:schemeClr val="dk1"/>
              </a:solidFill>
              <a:effectLst/>
              <a:latin typeface="+mn-lt"/>
              <a:ea typeface="+mn-ea"/>
              <a:cs typeface="+mn-cs"/>
            </a:rPr>
            <a:t>維持補修費は住民一人当たり</a:t>
          </a:r>
          <a:r>
            <a:rPr kumimoji="1" lang="en-US" altLang="ja-JP" sz="1100">
              <a:solidFill>
                <a:schemeClr val="dk1"/>
              </a:solidFill>
              <a:effectLst/>
              <a:latin typeface="+mn-lt"/>
              <a:ea typeface="+mn-ea"/>
              <a:cs typeface="+mn-cs"/>
            </a:rPr>
            <a:t>14,790</a:t>
          </a:r>
          <a:r>
            <a:rPr kumimoji="1" lang="ja-JP" altLang="ja-JP" sz="1100">
              <a:solidFill>
                <a:schemeClr val="dk1"/>
              </a:solidFill>
              <a:effectLst/>
              <a:latin typeface="+mn-lt"/>
              <a:ea typeface="+mn-ea"/>
              <a:cs typeface="+mn-cs"/>
            </a:rPr>
            <a:t>円となっており、年々増加している。主な要因は公共施設等の老朽化による修繕等が原因である。そのため、公共施設等の</a:t>
          </a:r>
          <a:r>
            <a:rPr lang="ja-JP" altLang="ja-JP" sz="1100">
              <a:solidFill>
                <a:schemeClr val="dk1"/>
              </a:solidFill>
              <a:effectLst/>
              <a:latin typeface="+mn-lt"/>
              <a:ea typeface="+mn-ea"/>
              <a:cs typeface="+mn-cs"/>
            </a:rPr>
            <a:t>更新、統廃合、長寿命化等を計画的に行うことにより財政負担の軽減を目指します。</a:t>
          </a:r>
          <a:endParaRPr lang="ja-JP" altLang="ja-JP" sz="1400">
            <a:effectLst/>
          </a:endParaRPr>
        </a:p>
        <a:p>
          <a:r>
            <a:rPr kumimoji="1" lang="ja-JP" altLang="ja-JP" sz="1100">
              <a:solidFill>
                <a:schemeClr val="dk1"/>
              </a:solidFill>
              <a:effectLst/>
              <a:latin typeface="+mn-lt"/>
              <a:ea typeface="+mn-ea"/>
              <a:cs typeface="+mn-cs"/>
            </a:rPr>
            <a:t>公債費は住民一人当たり</a:t>
          </a:r>
          <a:r>
            <a:rPr kumimoji="1" lang="en-US" altLang="ja-JP" sz="1100">
              <a:solidFill>
                <a:schemeClr val="dk1"/>
              </a:solidFill>
              <a:effectLst/>
              <a:latin typeface="+mn-lt"/>
              <a:ea typeface="+mn-ea"/>
              <a:cs typeface="+mn-cs"/>
            </a:rPr>
            <a:t>100,027</a:t>
          </a:r>
          <a:r>
            <a:rPr kumimoji="1" lang="ja-JP" altLang="ja-JP" sz="1100">
              <a:solidFill>
                <a:schemeClr val="dk1"/>
              </a:solidFill>
              <a:effectLst/>
              <a:latin typeface="+mn-lt"/>
              <a:ea typeface="+mn-ea"/>
              <a:cs typeface="+mn-cs"/>
            </a:rPr>
            <a:t>円となっており、類似団体平均と比較しても一人当たりのコストが約</a:t>
          </a:r>
          <a:r>
            <a:rPr kumimoji="1" lang="en-US" altLang="ja-JP" sz="1100">
              <a:solidFill>
                <a:schemeClr val="dk1"/>
              </a:solidFill>
              <a:effectLst/>
              <a:latin typeface="+mn-lt"/>
              <a:ea typeface="+mn-ea"/>
              <a:cs typeface="+mn-cs"/>
            </a:rPr>
            <a:t>20,000</a:t>
          </a:r>
          <a:r>
            <a:rPr kumimoji="1" lang="ja-JP" altLang="ja-JP" sz="1100">
              <a:solidFill>
                <a:schemeClr val="dk1"/>
              </a:solidFill>
              <a:effectLst/>
              <a:latin typeface="+mn-lt"/>
              <a:ea typeface="+mn-ea"/>
              <a:cs typeface="+mn-cs"/>
            </a:rPr>
            <a:t>円高い状況となっている。要因は合併町の地方債の引継ぎと合併時に公共施設整備等により、地方債の元利償還金が増加したため。しかし、平成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年度をピークに減少しており、引続き地方債の</a:t>
          </a:r>
          <a:endParaRPr lang="ja-JP" altLang="ja-JP" sz="1400">
            <a:effectLst/>
          </a:endParaRPr>
        </a:p>
        <a:p>
          <a:r>
            <a:rPr kumimoji="1" lang="ja-JP" altLang="ja-JP" sz="1100">
              <a:solidFill>
                <a:schemeClr val="dk1"/>
              </a:solidFill>
              <a:effectLst/>
              <a:latin typeface="+mn-lt"/>
              <a:ea typeface="+mn-ea"/>
              <a:cs typeface="+mn-cs"/>
            </a:rPr>
            <a:t>新規発行を抑制していく必要がある。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16,592
16,369
368.79
9,693,671
9,597,947
95,662
6,780,335
11,944,644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93.0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29210</xdr:rowOff>
    </xdr:from>
    <xdr:to>
      <xdr:col>6</xdr:col>
      <xdr:colOff>510540</xdr:colOff>
      <xdr:row>38</xdr:row>
      <xdr:rowOff>66167</xdr:rowOff>
    </xdr:to>
    <xdr:cxnSp macro="">
      <xdr:nvCxnSpPr>
        <xdr:cNvPr id="56" name="直線コネクタ 55"/>
        <xdr:cNvCxnSpPr/>
      </xdr:nvCxnSpPr>
      <xdr:spPr>
        <a:xfrm flipV="1">
          <a:off x="4633595" y="5344160"/>
          <a:ext cx="1270" cy="123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69994</xdr:rowOff>
    </xdr:from>
    <xdr:ext cx="469744" cy="259045"/>
    <xdr:sp macro="" textlink="">
      <xdr:nvSpPr>
        <xdr:cNvPr id="57" name="議会費最小値テキスト"/>
        <xdr:cNvSpPr txBox="1"/>
      </xdr:nvSpPr>
      <xdr:spPr>
        <a:xfrm>
          <a:off x="4686300" y="658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4,393</a:t>
          </a:r>
          <a:endParaRPr kumimoji="1" lang="ja-JP" altLang="en-US" sz="1000" b="1">
            <a:latin typeface="ＭＳ Ｐゴシック"/>
          </a:endParaRPr>
        </a:p>
      </xdr:txBody>
    </xdr:sp>
    <xdr:clientData/>
  </xdr:oneCellAnchor>
  <xdr:twoCellAnchor>
    <xdr:from>
      <xdr:col>6</xdr:col>
      <xdr:colOff>422275</xdr:colOff>
      <xdr:row>38</xdr:row>
      <xdr:rowOff>66167</xdr:rowOff>
    </xdr:from>
    <xdr:to>
      <xdr:col>6</xdr:col>
      <xdr:colOff>600075</xdr:colOff>
      <xdr:row>38</xdr:row>
      <xdr:rowOff>66167</xdr:rowOff>
    </xdr:to>
    <xdr:cxnSp macro="">
      <xdr:nvCxnSpPr>
        <xdr:cNvPr id="58" name="直線コネクタ 57"/>
        <xdr:cNvCxnSpPr/>
      </xdr:nvCxnSpPr>
      <xdr:spPr>
        <a:xfrm>
          <a:off x="4546600" y="6581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147337</xdr:rowOff>
    </xdr:from>
    <xdr:ext cx="469744" cy="259045"/>
    <xdr:sp macro="" textlink="">
      <xdr:nvSpPr>
        <xdr:cNvPr id="59" name="議会費最大値テキスト"/>
        <xdr:cNvSpPr txBox="1"/>
      </xdr:nvSpPr>
      <xdr:spPr>
        <a:xfrm>
          <a:off x="4686300" y="511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7,640</a:t>
          </a:r>
          <a:endParaRPr kumimoji="1" lang="ja-JP" altLang="en-US" sz="1000" b="1">
            <a:latin typeface="ＭＳ Ｐゴシック"/>
          </a:endParaRPr>
        </a:p>
      </xdr:txBody>
    </xdr:sp>
    <xdr:clientData/>
  </xdr:oneCellAnchor>
  <xdr:twoCellAnchor>
    <xdr:from>
      <xdr:col>6</xdr:col>
      <xdr:colOff>422275</xdr:colOff>
      <xdr:row>31</xdr:row>
      <xdr:rowOff>29210</xdr:rowOff>
    </xdr:from>
    <xdr:to>
      <xdr:col>6</xdr:col>
      <xdr:colOff>600075</xdr:colOff>
      <xdr:row>31</xdr:row>
      <xdr:rowOff>29210</xdr:rowOff>
    </xdr:to>
    <xdr:cxnSp macro="">
      <xdr:nvCxnSpPr>
        <xdr:cNvPr id="60" name="直線コネクタ 59"/>
        <xdr:cNvCxnSpPr/>
      </xdr:nvCxnSpPr>
      <xdr:spPr>
        <a:xfrm>
          <a:off x="4546600" y="5344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82550</xdr:rowOff>
    </xdr:from>
    <xdr:to>
      <xdr:col>6</xdr:col>
      <xdr:colOff>511175</xdr:colOff>
      <xdr:row>33</xdr:row>
      <xdr:rowOff>170180</xdr:rowOff>
    </xdr:to>
    <xdr:cxnSp macro="">
      <xdr:nvCxnSpPr>
        <xdr:cNvPr id="61" name="直線コネクタ 60"/>
        <xdr:cNvCxnSpPr/>
      </xdr:nvCxnSpPr>
      <xdr:spPr>
        <a:xfrm flipV="1">
          <a:off x="3797300" y="574040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150766</xdr:rowOff>
    </xdr:from>
    <xdr:ext cx="469744" cy="259045"/>
    <xdr:sp macro="" textlink="">
      <xdr:nvSpPr>
        <xdr:cNvPr id="62" name="議会費平均値テキスト"/>
        <xdr:cNvSpPr txBox="1"/>
      </xdr:nvSpPr>
      <xdr:spPr>
        <a:xfrm>
          <a:off x="4686300" y="5808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889</xdr:rowOff>
    </xdr:from>
    <xdr:to>
      <xdr:col>6</xdr:col>
      <xdr:colOff>561975</xdr:colOff>
      <xdr:row>34</xdr:row>
      <xdr:rowOff>102489</xdr:rowOff>
    </xdr:to>
    <xdr:sp macro="" textlink="">
      <xdr:nvSpPr>
        <xdr:cNvPr id="63" name="フローチャート : 判断 62"/>
        <xdr:cNvSpPr/>
      </xdr:nvSpPr>
      <xdr:spPr>
        <a:xfrm>
          <a:off x="45847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170180</xdr:rowOff>
    </xdr:from>
    <xdr:to>
      <xdr:col>5</xdr:col>
      <xdr:colOff>358775</xdr:colOff>
      <xdr:row>34</xdr:row>
      <xdr:rowOff>60452</xdr:rowOff>
    </xdr:to>
    <xdr:cxnSp macro="">
      <xdr:nvCxnSpPr>
        <xdr:cNvPr id="64" name="直線コネクタ 63"/>
        <xdr:cNvCxnSpPr/>
      </xdr:nvCxnSpPr>
      <xdr:spPr>
        <a:xfrm flipV="1">
          <a:off x="2908300" y="5828030"/>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62992</xdr:rowOff>
    </xdr:from>
    <xdr:to>
      <xdr:col>5</xdr:col>
      <xdr:colOff>409575</xdr:colOff>
      <xdr:row>34</xdr:row>
      <xdr:rowOff>164592</xdr:rowOff>
    </xdr:to>
    <xdr:sp macro="" textlink="">
      <xdr:nvSpPr>
        <xdr:cNvPr id="65" name="フローチャート : 判断 64"/>
        <xdr:cNvSpPr/>
      </xdr:nvSpPr>
      <xdr:spPr>
        <a:xfrm>
          <a:off x="3746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155719</xdr:rowOff>
    </xdr:from>
    <xdr:ext cx="469744" cy="259045"/>
    <xdr:sp macro="" textlink="">
      <xdr:nvSpPr>
        <xdr:cNvPr id="66" name="テキスト ボックス 65"/>
        <xdr:cNvSpPr txBox="1"/>
      </xdr:nvSpPr>
      <xdr:spPr>
        <a:xfrm>
          <a:off x="3562427" y="598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6,068</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60452</xdr:rowOff>
    </xdr:from>
    <xdr:to>
      <xdr:col>4</xdr:col>
      <xdr:colOff>155575</xdr:colOff>
      <xdr:row>34</xdr:row>
      <xdr:rowOff>135509</xdr:rowOff>
    </xdr:to>
    <xdr:cxnSp macro="">
      <xdr:nvCxnSpPr>
        <xdr:cNvPr id="67" name="直線コネクタ 66"/>
        <xdr:cNvCxnSpPr/>
      </xdr:nvCxnSpPr>
      <xdr:spPr>
        <a:xfrm flipV="1">
          <a:off x="2019300" y="5889752"/>
          <a:ext cx="889000" cy="7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108331</xdr:rowOff>
    </xdr:from>
    <xdr:to>
      <xdr:col>4</xdr:col>
      <xdr:colOff>206375</xdr:colOff>
      <xdr:row>35</xdr:row>
      <xdr:rowOff>38481</xdr:rowOff>
    </xdr:to>
    <xdr:sp macro="" textlink="">
      <xdr:nvSpPr>
        <xdr:cNvPr id="68" name="フローチャート : 判断 67"/>
        <xdr:cNvSpPr/>
      </xdr:nvSpPr>
      <xdr:spPr>
        <a:xfrm>
          <a:off x="2857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29608</xdr:rowOff>
    </xdr:from>
    <xdr:ext cx="469744" cy="259045"/>
    <xdr:sp macro="" textlink="">
      <xdr:nvSpPr>
        <xdr:cNvPr id="69" name="テキスト ボックス 68"/>
        <xdr:cNvSpPr txBox="1"/>
      </xdr:nvSpPr>
      <xdr:spPr>
        <a:xfrm>
          <a:off x="2673427" y="603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160274</xdr:rowOff>
    </xdr:from>
    <xdr:to>
      <xdr:col>2</xdr:col>
      <xdr:colOff>638175</xdr:colOff>
      <xdr:row>34</xdr:row>
      <xdr:rowOff>135509</xdr:rowOff>
    </xdr:to>
    <xdr:cxnSp macro="">
      <xdr:nvCxnSpPr>
        <xdr:cNvPr id="70" name="直線コネクタ 69"/>
        <xdr:cNvCxnSpPr/>
      </xdr:nvCxnSpPr>
      <xdr:spPr>
        <a:xfrm>
          <a:off x="1130300" y="5475224"/>
          <a:ext cx="889000" cy="48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19558</xdr:rowOff>
    </xdr:from>
    <xdr:to>
      <xdr:col>3</xdr:col>
      <xdr:colOff>3175</xdr:colOff>
      <xdr:row>34</xdr:row>
      <xdr:rowOff>121158</xdr:rowOff>
    </xdr:to>
    <xdr:sp macro="" textlink="">
      <xdr:nvSpPr>
        <xdr:cNvPr id="71" name="フローチャート : 判断 70"/>
        <xdr:cNvSpPr/>
      </xdr:nvSpPr>
      <xdr:spPr>
        <a:xfrm>
          <a:off x="1968500" y="584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137685</xdr:rowOff>
    </xdr:from>
    <xdr:ext cx="469744" cy="259045"/>
    <xdr:sp macro="" textlink="">
      <xdr:nvSpPr>
        <xdr:cNvPr id="72" name="テキスト ボックス 71"/>
        <xdr:cNvSpPr txBox="1"/>
      </xdr:nvSpPr>
      <xdr:spPr>
        <a:xfrm>
          <a:off x="1784427" y="562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6,182</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24892</xdr:rowOff>
    </xdr:from>
    <xdr:to>
      <xdr:col>1</xdr:col>
      <xdr:colOff>485775</xdr:colOff>
      <xdr:row>32</xdr:row>
      <xdr:rowOff>126492</xdr:rowOff>
    </xdr:to>
    <xdr:sp macro="" textlink="">
      <xdr:nvSpPr>
        <xdr:cNvPr id="73" name="フローチャート : 判断 72"/>
        <xdr:cNvSpPr/>
      </xdr:nvSpPr>
      <xdr:spPr>
        <a:xfrm>
          <a:off x="1079500" y="551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117619</xdr:rowOff>
    </xdr:from>
    <xdr:ext cx="469744" cy="259045"/>
    <xdr:sp macro="" textlink="">
      <xdr:nvSpPr>
        <xdr:cNvPr id="74" name="テキスト ボックス 73"/>
        <xdr:cNvSpPr txBox="1"/>
      </xdr:nvSpPr>
      <xdr:spPr>
        <a:xfrm>
          <a:off x="895427" y="560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31750</xdr:rowOff>
    </xdr:from>
    <xdr:to>
      <xdr:col>6</xdr:col>
      <xdr:colOff>561975</xdr:colOff>
      <xdr:row>33</xdr:row>
      <xdr:rowOff>133350</xdr:rowOff>
    </xdr:to>
    <xdr:sp macro="" textlink="">
      <xdr:nvSpPr>
        <xdr:cNvPr id="80" name="円/楕円 79"/>
        <xdr:cNvSpPr/>
      </xdr:nvSpPr>
      <xdr:spPr>
        <a:xfrm>
          <a:off x="45847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54627</xdr:rowOff>
    </xdr:from>
    <xdr:ext cx="469744" cy="259045"/>
    <xdr:sp macro="" textlink="">
      <xdr:nvSpPr>
        <xdr:cNvPr id="81" name="議会費該当値テキスト"/>
        <xdr:cNvSpPr txBox="1"/>
      </xdr:nvSpPr>
      <xdr:spPr>
        <a:xfrm>
          <a:off x="4686300"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6,600</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119380</xdr:rowOff>
    </xdr:from>
    <xdr:to>
      <xdr:col>5</xdr:col>
      <xdr:colOff>409575</xdr:colOff>
      <xdr:row>34</xdr:row>
      <xdr:rowOff>49530</xdr:rowOff>
    </xdr:to>
    <xdr:sp macro="" textlink="">
      <xdr:nvSpPr>
        <xdr:cNvPr id="82" name="円/楕円 81"/>
        <xdr:cNvSpPr/>
      </xdr:nvSpPr>
      <xdr:spPr>
        <a:xfrm>
          <a:off x="3746500" y="57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66057</xdr:rowOff>
    </xdr:from>
    <xdr:ext cx="469744" cy="259045"/>
    <xdr:sp macro="" textlink="">
      <xdr:nvSpPr>
        <xdr:cNvPr id="83" name="テキスト ボックス 82"/>
        <xdr:cNvSpPr txBox="1"/>
      </xdr:nvSpPr>
      <xdr:spPr>
        <a:xfrm>
          <a:off x="3562427" y="555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6,370</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9652</xdr:rowOff>
    </xdr:from>
    <xdr:to>
      <xdr:col>4</xdr:col>
      <xdr:colOff>206375</xdr:colOff>
      <xdr:row>34</xdr:row>
      <xdr:rowOff>111252</xdr:rowOff>
    </xdr:to>
    <xdr:sp macro="" textlink="">
      <xdr:nvSpPr>
        <xdr:cNvPr id="84" name="円/楕円 83"/>
        <xdr:cNvSpPr/>
      </xdr:nvSpPr>
      <xdr:spPr>
        <a:xfrm>
          <a:off x="2857500" y="583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127779</xdr:rowOff>
    </xdr:from>
    <xdr:ext cx="469744" cy="259045"/>
    <xdr:sp macro="" textlink="">
      <xdr:nvSpPr>
        <xdr:cNvPr id="85" name="テキスト ボックス 84"/>
        <xdr:cNvSpPr txBox="1"/>
      </xdr:nvSpPr>
      <xdr:spPr>
        <a:xfrm>
          <a:off x="2673427" y="561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84709</xdr:rowOff>
    </xdr:from>
    <xdr:to>
      <xdr:col>3</xdr:col>
      <xdr:colOff>3175</xdr:colOff>
      <xdr:row>35</xdr:row>
      <xdr:rowOff>14859</xdr:rowOff>
    </xdr:to>
    <xdr:sp macro="" textlink="">
      <xdr:nvSpPr>
        <xdr:cNvPr id="86" name="円/楕円 85"/>
        <xdr:cNvSpPr/>
      </xdr:nvSpPr>
      <xdr:spPr>
        <a:xfrm>
          <a:off x="1968500" y="591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5986</xdr:rowOff>
    </xdr:from>
    <xdr:ext cx="469744" cy="259045"/>
    <xdr:sp macro="" textlink="">
      <xdr:nvSpPr>
        <xdr:cNvPr id="87" name="テキスト ボックス 86"/>
        <xdr:cNvSpPr txBox="1"/>
      </xdr:nvSpPr>
      <xdr:spPr>
        <a:xfrm>
          <a:off x="1784427" y="600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6,011</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109474</xdr:rowOff>
    </xdr:from>
    <xdr:to>
      <xdr:col>1</xdr:col>
      <xdr:colOff>485775</xdr:colOff>
      <xdr:row>32</xdr:row>
      <xdr:rowOff>39624</xdr:rowOff>
    </xdr:to>
    <xdr:sp macro="" textlink="">
      <xdr:nvSpPr>
        <xdr:cNvPr id="88" name="円/楕円 87"/>
        <xdr:cNvSpPr/>
      </xdr:nvSpPr>
      <xdr:spPr>
        <a:xfrm>
          <a:off x="1079500" y="54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56151</xdr:rowOff>
    </xdr:from>
    <xdr:ext cx="469744" cy="259045"/>
    <xdr:sp macro="" textlink="">
      <xdr:nvSpPr>
        <xdr:cNvPr id="89" name="テキスト ボックス 88"/>
        <xdr:cNvSpPr txBox="1"/>
      </xdr:nvSpPr>
      <xdr:spPr>
        <a:xfrm>
          <a:off x="895427" y="519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67928</xdr:rowOff>
    </xdr:from>
    <xdr:to>
      <xdr:col>6</xdr:col>
      <xdr:colOff>510540</xdr:colOff>
      <xdr:row>58</xdr:row>
      <xdr:rowOff>22950</xdr:rowOff>
    </xdr:to>
    <xdr:cxnSp macro="">
      <xdr:nvCxnSpPr>
        <xdr:cNvPr id="112" name="直線コネクタ 111"/>
        <xdr:cNvCxnSpPr/>
      </xdr:nvCxnSpPr>
      <xdr:spPr>
        <a:xfrm flipV="1">
          <a:off x="4633595" y="8640428"/>
          <a:ext cx="1270" cy="1326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26777</xdr:rowOff>
    </xdr:from>
    <xdr:ext cx="534377" cy="259045"/>
    <xdr:sp macro="" textlink="">
      <xdr:nvSpPr>
        <xdr:cNvPr id="113" name="総務費最小値テキスト"/>
        <xdr:cNvSpPr txBox="1"/>
      </xdr:nvSpPr>
      <xdr:spPr>
        <a:xfrm>
          <a:off x="4686300" y="997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62,768</a:t>
          </a:r>
          <a:endParaRPr kumimoji="1" lang="ja-JP" altLang="en-US" sz="1000" b="1">
            <a:latin typeface="ＭＳ Ｐゴシック"/>
          </a:endParaRPr>
        </a:p>
      </xdr:txBody>
    </xdr:sp>
    <xdr:clientData/>
  </xdr:oneCellAnchor>
  <xdr:twoCellAnchor>
    <xdr:from>
      <xdr:col>6</xdr:col>
      <xdr:colOff>422275</xdr:colOff>
      <xdr:row>58</xdr:row>
      <xdr:rowOff>22950</xdr:rowOff>
    </xdr:from>
    <xdr:to>
      <xdr:col>6</xdr:col>
      <xdr:colOff>600075</xdr:colOff>
      <xdr:row>58</xdr:row>
      <xdr:rowOff>22950</xdr:rowOff>
    </xdr:to>
    <xdr:cxnSp macro="">
      <xdr:nvCxnSpPr>
        <xdr:cNvPr id="114" name="直線コネクタ 113"/>
        <xdr:cNvCxnSpPr/>
      </xdr:nvCxnSpPr>
      <xdr:spPr>
        <a:xfrm>
          <a:off x="4546600" y="996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14605</xdr:rowOff>
    </xdr:from>
    <xdr:ext cx="599010" cy="259045"/>
    <xdr:sp macro="" textlink="">
      <xdr:nvSpPr>
        <xdr:cNvPr id="115" name="総務費最大値テキスト"/>
        <xdr:cNvSpPr txBox="1"/>
      </xdr:nvSpPr>
      <xdr:spPr>
        <a:xfrm>
          <a:off x="4686300" y="8415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207,849</a:t>
          </a:r>
          <a:endParaRPr kumimoji="1" lang="ja-JP" altLang="en-US" sz="1000" b="1">
            <a:latin typeface="ＭＳ Ｐゴシック"/>
          </a:endParaRPr>
        </a:p>
      </xdr:txBody>
    </xdr:sp>
    <xdr:clientData/>
  </xdr:oneCellAnchor>
  <xdr:twoCellAnchor>
    <xdr:from>
      <xdr:col>6</xdr:col>
      <xdr:colOff>422275</xdr:colOff>
      <xdr:row>50</xdr:row>
      <xdr:rowOff>67928</xdr:rowOff>
    </xdr:from>
    <xdr:to>
      <xdr:col>6</xdr:col>
      <xdr:colOff>600075</xdr:colOff>
      <xdr:row>50</xdr:row>
      <xdr:rowOff>67928</xdr:rowOff>
    </xdr:to>
    <xdr:cxnSp macro="">
      <xdr:nvCxnSpPr>
        <xdr:cNvPr id="116" name="直線コネクタ 115"/>
        <xdr:cNvCxnSpPr/>
      </xdr:nvCxnSpPr>
      <xdr:spPr>
        <a:xfrm>
          <a:off x="4546600" y="864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145104</xdr:rowOff>
    </xdr:from>
    <xdr:to>
      <xdr:col>6</xdr:col>
      <xdr:colOff>511175</xdr:colOff>
      <xdr:row>58</xdr:row>
      <xdr:rowOff>70772</xdr:rowOff>
    </xdr:to>
    <xdr:cxnSp macro="">
      <xdr:nvCxnSpPr>
        <xdr:cNvPr id="117" name="直線コネクタ 116"/>
        <xdr:cNvCxnSpPr/>
      </xdr:nvCxnSpPr>
      <xdr:spPr>
        <a:xfrm flipV="1">
          <a:off x="3797300" y="9917754"/>
          <a:ext cx="838200" cy="9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126609</xdr:rowOff>
    </xdr:from>
    <xdr:ext cx="599010" cy="259045"/>
    <xdr:sp macro="" textlink="">
      <xdr:nvSpPr>
        <xdr:cNvPr id="118" name="総務費平均値テキスト"/>
        <xdr:cNvSpPr txBox="1"/>
      </xdr:nvSpPr>
      <xdr:spPr>
        <a:xfrm>
          <a:off x="4686300" y="9384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104,628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103732</xdr:rowOff>
    </xdr:from>
    <xdr:to>
      <xdr:col>6</xdr:col>
      <xdr:colOff>561975</xdr:colOff>
      <xdr:row>56</xdr:row>
      <xdr:rowOff>33882</xdr:rowOff>
    </xdr:to>
    <xdr:sp macro="" textlink="">
      <xdr:nvSpPr>
        <xdr:cNvPr id="119" name="フローチャート : 判断 118"/>
        <xdr:cNvSpPr/>
      </xdr:nvSpPr>
      <xdr:spPr>
        <a:xfrm>
          <a:off x="4584700" y="953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70772</xdr:rowOff>
    </xdr:from>
    <xdr:to>
      <xdr:col>5</xdr:col>
      <xdr:colOff>358775</xdr:colOff>
      <xdr:row>58</xdr:row>
      <xdr:rowOff>89527</xdr:rowOff>
    </xdr:to>
    <xdr:cxnSp macro="">
      <xdr:nvCxnSpPr>
        <xdr:cNvPr id="120" name="直線コネクタ 119"/>
        <xdr:cNvCxnSpPr/>
      </xdr:nvCxnSpPr>
      <xdr:spPr>
        <a:xfrm flipV="1">
          <a:off x="2908300" y="10014872"/>
          <a:ext cx="889000" cy="1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154636</xdr:rowOff>
    </xdr:from>
    <xdr:to>
      <xdr:col>5</xdr:col>
      <xdr:colOff>409575</xdr:colOff>
      <xdr:row>56</xdr:row>
      <xdr:rowOff>84786</xdr:rowOff>
    </xdr:to>
    <xdr:sp macro="" textlink="">
      <xdr:nvSpPr>
        <xdr:cNvPr id="121" name="フローチャート : 判断 120"/>
        <xdr:cNvSpPr/>
      </xdr:nvSpPr>
      <xdr:spPr>
        <a:xfrm>
          <a:off x="3746500" y="958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101313</xdr:rowOff>
    </xdr:from>
    <xdr:ext cx="534377" cy="259045"/>
    <xdr:sp macro="" textlink="">
      <xdr:nvSpPr>
        <xdr:cNvPr id="122" name="テキスト ボックス 121"/>
        <xdr:cNvSpPr txBox="1"/>
      </xdr:nvSpPr>
      <xdr:spPr>
        <a:xfrm>
          <a:off x="3530111" y="935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99,061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41146</xdr:rowOff>
    </xdr:from>
    <xdr:to>
      <xdr:col>4</xdr:col>
      <xdr:colOff>155575</xdr:colOff>
      <xdr:row>58</xdr:row>
      <xdr:rowOff>89527</xdr:rowOff>
    </xdr:to>
    <xdr:cxnSp macro="">
      <xdr:nvCxnSpPr>
        <xdr:cNvPr id="123" name="直線コネクタ 122"/>
        <xdr:cNvCxnSpPr/>
      </xdr:nvCxnSpPr>
      <xdr:spPr>
        <a:xfrm>
          <a:off x="2019300" y="9985246"/>
          <a:ext cx="889000" cy="4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67421</xdr:rowOff>
    </xdr:from>
    <xdr:to>
      <xdr:col>4</xdr:col>
      <xdr:colOff>206375</xdr:colOff>
      <xdr:row>55</xdr:row>
      <xdr:rowOff>169021</xdr:rowOff>
    </xdr:to>
    <xdr:sp macro="" textlink="">
      <xdr:nvSpPr>
        <xdr:cNvPr id="124" name="フローチャート : 判断 123"/>
        <xdr:cNvSpPr/>
      </xdr:nvSpPr>
      <xdr:spPr>
        <a:xfrm>
          <a:off x="2857500" y="949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14098</xdr:rowOff>
    </xdr:from>
    <xdr:ext cx="599010" cy="259045"/>
    <xdr:sp macro="" textlink="">
      <xdr:nvSpPr>
        <xdr:cNvPr id="125" name="テキスト ボックス 124"/>
        <xdr:cNvSpPr txBox="1"/>
      </xdr:nvSpPr>
      <xdr:spPr>
        <a:xfrm>
          <a:off x="2608794" y="9272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108,599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125216</xdr:rowOff>
    </xdr:from>
    <xdr:to>
      <xdr:col>2</xdr:col>
      <xdr:colOff>638175</xdr:colOff>
      <xdr:row>58</xdr:row>
      <xdr:rowOff>41146</xdr:rowOff>
    </xdr:to>
    <xdr:cxnSp macro="">
      <xdr:nvCxnSpPr>
        <xdr:cNvPr id="126" name="直線コネクタ 125"/>
        <xdr:cNvCxnSpPr/>
      </xdr:nvCxnSpPr>
      <xdr:spPr>
        <a:xfrm>
          <a:off x="1130300" y="9897866"/>
          <a:ext cx="889000" cy="8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169834</xdr:rowOff>
    </xdr:from>
    <xdr:to>
      <xdr:col>3</xdr:col>
      <xdr:colOff>3175</xdr:colOff>
      <xdr:row>56</xdr:row>
      <xdr:rowOff>99984</xdr:rowOff>
    </xdr:to>
    <xdr:sp macro="" textlink="">
      <xdr:nvSpPr>
        <xdr:cNvPr id="127" name="フローチャート : 判断 126"/>
        <xdr:cNvSpPr/>
      </xdr:nvSpPr>
      <xdr:spPr>
        <a:xfrm>
          <a:off x="1968500" y="959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116511</xdr:rowOff>
    </xdr:from>
    <xdr:ext cx="534377" cy="259045"/>
    <xdr:sp macro="" textlink="">
      <xdr:nvSpPr>
        <xdr:cNvPr id="128" name="テキスト ボックス 127"/>
        <xdr:cNvSpPr txBox="1"/>
      </xdr:nvSpPr>
      <xdr:spPr>
        <a:xfrm>
          <a:off x="1752111" y="937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97,399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15025</xdr:rowOff>
    </xdr:from>
    <xdr:to>
      <xdr:col>1</xdr:col>
      <xdr:colOff>485775</xdr:colOff>
      <xdr:row>55</xdr:row>
      <xdr:rowOff>116625</xdr:rowOff>
    </xdr:to>
    <xdr:sp macro="" textlink="">
      <xdr:nvSpPr>
        <xdr:cNvPr id="129" name="フローチャート : 判断 128"/>
        <xdr:cNvSpPr/>
      </xdr:nvSpPr>
      <xdr:spPr>
        <a:xfrm>
          <a:off x="1079500" y="944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133152</xdr:rowOff>
    </xdr:from>
    <xdr:ext cx="599010" cy="259045"/>
    <xdr:sp macro="" textlink="">
      <xdr:nvSpPr>
        <xdr:cNvPr id="130" name="テキスト ボックス 129"/>
        <xdr:cNvSpPr txBox="1"/>
      </xdr:nvSpPr>
      <xdr:spPr>
        <a:xfrm>
          <a:off x="830794" y="9220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114,329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94304</xdr:rowOff>
    </xdr:from>
    <xdr:to>
      <xdr:col>6</xdr:col>
      <xdr:colOff>561975</xdr:colOff>
      <xdr:row>58</xdr:row>
      <xdr:rowOff>24454</xdr:rowOff>
    </xdr:to>
    <xdr:sp macro="" textlink="">
      <xdr:nvSpPr>
        <xdr:cNvPr id="136" name="円/楕円 135"/>
        <xdr:cNvSpPr/>
      </xdr:nvSpPr>
      <xdr:spPr>
        <a:xfrm>
          <a:off x="4584700" y="986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9231</xdr:rowOff>
    </xdr:from>
    <xdr:ext cx="534377" cy="259045"/>
    <xdr:sp macro="" textlink="">
      <xdr:nvSpPr>
        <xdr:cNvPr id="137" name="総務費該当値テキスト"/>
        <xdr:cNvSpPr txBox="1"/>
      </xdr:nvSpPr>
      <xdr:spPr>
        <a:xfrm>
          <a:off x="4686300" y="978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68,159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19972</xdr:rowOff>
    </xdr:from>
    <xdr:to>
      <xdr:col>5</xdr:col>
      <xdr:colOff>409575</xdr:colOff>
      <xdr:row>58</xdr:row>
      <xdr:rowOff>121572</xdr:rowOff>
    </xdr:to>
    <xdr:sp macro="" textlink="">
      <xdr:nvSpPr>
        <xdr:cNvPr id="138" name="円/楕円 137"/>
        <xdr:cNvSpPr/>
      </xdr:nvSpPr>
      <xdr:spPr>
        <a:xfrm>
          <a:off x="3746500" y="996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112699</xdr:rowOff>
    </xdr:from>
    <xdr:ext cx="534377" cy="259045"/>
    <xdr:sp macro="" textlink="">
      <xdr:nvSpPr>
        <xdr:cNvPr id="139" name="テキスト ボックス 138"/>
        <xdr:cNvSpPr txBox="1"/>
      </xdr:nvSpPr>
      <xdr:spPr>
        <a:xfrm>
          <a:off x="3530111" y="1005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57,538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38727</xdr:rowOff>
    </xdr:from>
    <xdr:to>
      <xdr:col>4</xdr:col>
      <xdr:colOff>206375</xdr:colOff>
      <xdr:row>58</xdr:row>
      <xdr:rowOff>140327</xdr:rowOff>
    </xdr:to>
    <xdr:sp macro="" textlink="">
      <xdr:nvSpPr>
        <xdr:cNvPr id="140" name="円/楕円 139"/>
        <xdr:cNvSpPr/>
      </xdr:nvSpPr>
      <xdr:spPr>
        <a:xfrm>
          <a:off x="2857500" y="998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131454</xdr:rowOff>
    </xdr:from>
    <xdr:ext cx="534377" cy="259045"/>
    <xdr:sp macro="" textlink="">
      <xdr:nvSpPr>
        <xdr:cNvPr id="141" name="テキスト ボックス 140"/>
        <xdr:cNvSpPr txBox="1"/>
      </xdr:nvSpPr>
      <xdr:spPr>
        <a:xfrm>
          <a:off x="2641111" y="100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55,487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161796</xdr:rowOff>
    </xdr:from>
    <xdr:to>
      <xdr:col>3</xdr:col>
      <xdr:colOff>3175</xdr:colOff>
      <xdr:row>58</xdr:row>
      <xdr:rowOff>91946</xdr:rowOff>
    </xdr:to>
    <xdr:sp macro="" textlink="">
      <xdr:nvSpPr>
        <xdr:cNvPr id="142" name="円/楕円 141"/>
        <xdr:cNvSpPr/>
      </xdr:nvSpPr>
      <xdr:spPr>
        <a:xfrm>
          <a:off x="1968500" y="993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83073</xdr:rowOff>
    </xdr:from>
    <xdr:ext cx="534377" cy="259045"/>
    <xdr:sp macro="" textlink="">
      <xdr:nvSpPr>
        <xdr:cNvPr id="143" name="テキスト ボックス 142"/>
        <xdr:cNvSpPr txBox="1"/>
      </xdr:nvSpPr>
      <xdr:spPr>
        <a:xfrm>
          <a:off x="1752111" y="1002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60,778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74416</xdr:rowOff>
    </xdr:from>
    <xdr:to>
      <xdr:col>1</xdr:col>
      <xdr:colOff>485775</xdr:colOff>
      <xdr:row>58</xdr:row>
      <xdr:rowOff>4566</xdr:rowOff>
    </xdr:to>
    <xdr:sp macro="" textlink="">
      <xdr:nvSpPr>
        <xdr:cNvPr id="144" name="円/楕円 143"/>
        <xdr:cNvSpPr/>
      </xdr:nvSpPr>
      <xdr:spPr>
        <a:xfrm>
          <a:off x="1079500" y="984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167143</xdr:rowOff>
    </xdr:from>
    <xdr:ext cx="534377" cy="259045"/>
    <xdr:sp macro="" textlink="">
      <xdr:nvSpPr>
        <xdr:cNvPr id="145" name="テキスト ボックス 144"/>
        <xdr:cNvSpPr txBox="1"/>
      </xdr:nvSpPr>
      <xdr:spPr>
        <a:xfrm>
          <a:off x="863111" y="993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70,334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135890</xdr:rowOff>
    </xdr:from>
    <xdr:to>
      <xdr:col>6</xdr:col>
      <xdr:colOff>510540</xdr:colOff>
      <xdr:row>78</xdr:row>
      <xdr:rowOff>41129</xdr:rowOff>
    </xdr:to>
    <xdr:cxnSp macro="">
      <xdr:nvCxnSpPr>
        <xdr:cNvPr id="172" name="直線コネクタ 171"/>
        <xdr:cNvCxnSpPr/>
      </xdr:nvCxnSpPr>
      <xdr:spPr>
        <a:xfrm flipV="1">
          <a:off x="4633595" y="12137390"/>
          <a:ext cx="1270" cy="1276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44956</xdr:rowOff>
    </xdr:from>
    <xdr:ext cx="599010" cy="259045"/>
    <xdr:sp macro="" textlink="">
      <xdr:nvSpPr>
        <xdr:cNvPr id="173" name="民生費最小値テキスト"/>
        <xdr:cNvSpPr txBox="1"/>
      </xdr:nvSpPr>
      <xdr:spPr>
        <a:xfrm>
          <a:off x="4686300" y="1341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111,055</a:t>
          </a:r>
          <a:endParaRPr kumimoji="1" lang="ja-JP" altLang="en-US" sz="1000" b="1">
            <a:latin typeface="ＭＳ Ｐゴシック"/>
          </a:endParaRPr>
        </a:p>
      </xdr:txBody>
    </xdr:sp>
    <xdr:clientData/>
  </xdr:oneCellAnchor>
  <xdr:twoCellAnchor>
    <xdr:from>
      <xdr:col>6</xdr:col>
      <xdr:colOff>422275</xdr:colOff>
      <xdr:row>78</xdr:row>
      <xdr:rowOff>41129</xdr:rowOff>
    </xdr:from>
    <xdr:to>
      <xdr:col>6</xdr:col>
      <xdr:colOff>600075</xdr:colOff>
      <xdr:row>78</xdr:row>
      <xdr:rowOff>41129</xdr:rowOff>
    </xdr:to>
    <xdr:cxnSp macro="">
      <xdr:nvCxnSpPr>
        <xdr:cNvPr id="174" name="直線コネクタ 173"/>
        <xdr:cNvCxnSpPr/>
      </xdr:nvCxnSpPr>
      <xdr:spPr>
        <a:xfrm>
          <a:off x="4546600" y="1341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82567</xdr:rowOff>
    </xdr:from>
    <xdr:ext cx="599010" cy="259045"/>
    <xdr:sp macro="" textlink="">
      <xdr:nvSpPr>
        <xdr:cNvPr id="175" name="民生費最大値テキスト"/>
        <xdr:cNvSpPr txBox="1"/>
      </xdr:nvSpPr>
      <xdr:spPr>
        <a:xfrm>
          <a:off x="4686300" y="11912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228,350</a:t>
          </a:r>
          <a:endParaRPr kumimoji="1" lang="ja-JP" altLang="en-US" sz="1000" b="1">
            <a:latin typeface="ＭＳ Ｐゴシック"/>
          </a:endParaRPr>
        </a:p>
      </xdr:txBody>
    </xdr:sp>
    <xdr:clientData/>
  </xdr:oneCellAnchor>
  <xdr:twoCellAnchor>
    <xdr:from>
      <xdr:col>6</xdr:col>
      <xdr:colOff>422275</xdr:colOff>
      <xdr:row>70</xdr:row>
      <xdr:rowOff>135890</xdr:rowOff>
    </xdr:from>
    <xdr:to>
      <xdr:col>6</xdr:col>
      <xdr:colOff>600075</xdr:colOff>
      <xdr:row>70</xdr:row>
      <xdr:rowOff>135890</xdr:rowOff>
    </xdr:to>
    <xdr:cxnSp macro="">
      <xdr:nvCxnSpPr>
        <xdr:cNvPr id="176" name="直線コネクタ 175"/>
        <xdr:cNvCxnSpPr/>
      </xdr:nvCxnSpPr>
      <xdr:spPr>
        <a:xfrm>
          <a:off x="4546600" y="1213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96070</xdr:rowOff>
    </xdr:from>
    <xdr:to>
      <xdr:col>6</xdr:col>
      <xdr:colOff>511175</xdr:colOff>
      <xdr:row>75</xdr:row>
      <xdr:rowOff>157640</xdr:rowOff>
    </xdr:to>
    <xdr:cxnSp macro="">
      <xdr:nvCxnSpPr>
        <xdr:cNvPr id="177" name="直線コネクタ 176"/>
        <xdr:cNvCxnSpPr/>
      </xdr:nvCxnSpPr>
      <xdr:spPr>
        <a:xfrm flipV="1">
          <a:off x="3797300" y="12954820"/>
          <a:ext cx="838200" cy="6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151433</xdr:rowOff>
    </xdr:from>
    <xdr:ext cx="599010" cy="259045"/>
    <xdr:sp macro="" textlink="">
      <xdr:nvSpPr>
        <xdr:cNvPr id="178" name="民生費平均値テキスト"/>
        <xdr:cNvSpPr txBox="1"/>
      </xdr:nvSpPr>
      <xdr:spPr>
        <a:xfrm>
          <a:off x="4686300" y="12667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161,357</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128556</xdr:rowOff>
    </xdr:from>
    <xdr:to>
      <xdr:col>6</xdr:col>
      <xdr:colOff>561975</xdr:colOff>
      <xdr:row>75</xdr:row>
      <xdr:rowOff>58706</xdr:rowOff>
    </xdr:to>
    <xdr:sp macro="" textlink="">
      <xdr:nvSpPr>
        <xdr:cNvPr id="179" name="フローチャート : 判断 178"/>
        <xdr:cNvSpPr/>
      </xdr:nvSpPr>
      <xdr:spPr>
        <a:xfrm>
          <a:off x="45847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157640</xdr:rowOff>
    </xdr:from>
    <xdr:to>
      <xdr:col>5</xdr:col>
      <xdr:colOff>358775</xdr:colOff>
      <xdr:row>77</xdr:row>
      <xdr:rowOff>3563</xdr:rowOff>
    </xdr:to>
    <xdr:cxnSp macro="">
      <xdr:nvCxnSpPr>
        <xdr:cNvPr id="180" name="直線コネクタ 179"/>
        <xdr:cNvCxnSpPr/>
      </xdr:nvCxnSpPr>
      <xdr:spPr>
        <a:xfrm flipV="1">
          <a:off x="2908300" y="13016390"/>
          <a:ext cx="889000" cy="18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10371</xdr:rowOff>
    </xdr:from>
    <xdr:to>
      <xdr:col>5</xdr:col>
      <xdr:colOff>409575</xdr:colOff>
      <xdr:row>75</xdr:row>
      <xdr:rowOff>111971</xdr:rowOff>
    </xdr:to>
    <xdr:sp macro="" textlink="">
      <xdr:nvSpPr>
        <xdr:cNvPr id="181" name="フローチャート : 判断 180"/>
        <xdr:cNvSpPr/>
      </xdr:nvSpPr>
      <xdr:spPr>
        <a:xfrm>
          <a:off x="3746500" y="1286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128498</xdr:rowOff>
    </xdr:from>
    <xdr:ext cx="599010" cy="259045"/>
    <xdr:sp macro="" textlink="">
      <xdr:nvSpPr>
        <xdr:cNvPr id="182" name="テキスト ボックス 181"/>
        <xdr:cNvSpPr txBox="1"/>
      </xdr:nvSpPr>
      <xdr:spPr>
        <a:xfrm>
          <a:off x="3497794" y="1264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156,464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3563</xdr:rowOff>
    </xdr:from>
    <xdr:to>
      <xdr:col>4</xdr:col>
      <xdr:colOff>155575</xdr:colOff>
      <xdr:row>77</xdr:row>
      <xdr:rowOff>63097</xdr:rowOff>
    </xdr:to>
    <xdr:cxnSp macro="">
      <xdr:nvCxnSpPr>
        <xdr:cNvPr id="183" name="直線コネクタ 182"/>
        <xdr:cNvCxnSpPr/>
      </xdr:nvCxnSpPr>
      <xdr:spPr>
        <a:xfrm flipV="1">
          <a:off x="2019300" y="13205213"/>
          <a:ext cx="889000" cy="5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92753</xdr:rowOff>
    </xdr:from>
    <xdr:to>
      <xdr:col>4</xdr:col>
      <xdr:colOff>206375</xdr:colOff>
      <xdr:row>76</xdr:row>
      <xdr:rowOff>22904</xdr:rowOff>
    </xdr:to>
    <xdr:sp macro="" textlink="">
      <xdr:nvSpPr>
        <xdr:cNvPr id="184" name="フローチャート : 判断 183"/>
        <xdr:cNvSpPr/>
      </xdr:nvSpPr>
      <xdr:spPr>
        <a:xfrm>
          <a:off x="2857500" y="129515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39430</xdr:rowOff>
    </xdr:from>
    <xdr:ext cx="599010" cy="259045"/>
    <xdr:sp macro="" textlink="">
      <xdr:nvSpPr>
        <xdr:cNvPr id="185" name="テキスト ボックス 184"/>
        <xdr:cNvSpPr txBox="1"/>
      </xdr:nvSpPr>
      <xdr:spPr>
        <a:xfrm>
          <a:off x="2608794" y="1272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148,896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44352</xdr:rowOff>
    </xdr:from>
    <xdr:to>
      <xdr:col>2</xdr:col>
      <xdr:colOff>638175</xdr:colOff>
      <xdr:row>77</xdr:row>
      <xdr:rowOff>63097</xdr:rowOff>
    </xdr:to>
    <xdr:cxnSp macro="">
      <xdr:nvCxnSpPr>
        <xdr:cNvPr id="186" name="直線コネクタ 185"/>
        <xdr:cNvCxnSpPr/>
      </xdr:nvCxnSpPr>
      <xdr:spPr>
        <a:xfrm>
          <a:off x="1130300" y="13246002"/>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13092</xdr:rowOff>
    </xdr:from>
    <xdr:to>
      <xdr:col>3</xdr:col>
      <xdr:colOff>3175</xdr:colOff>
      <xdr:row>76</xdr:row>
      <xdr:rowOff>114692</xdr:rowOff>
    </xdr:to>
    <xdr:sp macro="" textlink="">
      <xdr:nvSpPr>
        <xdr:cNvPr id="187" name="フローチャート : 判断 186"/>
        <xdr:cNvSpPr/>
      </xdr:nvSpPr>
      <xdr:spPr>
        <a:xfrm>
          <a:off x="1968500" y="1304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131219</xdr:rowOff>
    </xdr:from>
    <xdr:ext cx="599010" cy="259045"/>
    <xdr:sp macro="" textlink="">
      <xdr:nvSpPr>
        <xdr:cNvPr id="188" name="テキスト ボックス 187"/>
        <xdr:cNvSpPr txBox="1"/>
      </xdr:nvSpPr>
      <xdr:spPr>
        <a:xfrm>
          <a:off x="1719794" y="1281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51322</xdr:rowOff>
    </xdr:from>
    <xdr:to>
      <xdr:col>1</xdr:col>
      <xdr:colOff>485775</xdr:colOff>
      <xdr:row>75</xdr:row>
      <xdr:rowOff>152922</xdr:rowOff>
    </xdr:to>
    <xdr:sp macro="" textlink="">
      <xdr:nvSpPr>
        <xdr:cNvPr id="189" name="フローチャート : 判断 188"/>
        <xdr:cNvSpPr/>
      </xdr:nvSpPr>
      <xdr:spPr>
        <a:xfrm>
          <a:off x="1079500" y="1291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169449</xdr:rowOff>
    </xdr:from>
    <xdr:ext cx="599010" cy="259045"/>
    <xdr:sp macro="" textlink="">
      <xdr:nvSpPr>
        <xdr:cNvPr id="190" name="テキスト ボックス 189"/>
        <xdr:cNvSpPr txBox="1"/>
      </xdr:nvSpPr>
      <xdr:spPr>
        <a:xfrm>
          <a:off x="830794" y="12685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152,702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45270</xdr:rowOff>
    </xdr:from>
    <xdr:to>
      <xdr:col>6</xdr:col>
      <xdr:colOff>561975</xdr:colOff>
      <xdr:row>75</xdr:row>
      <xdr:rowOff>146870</xdr:rowOff>
    </xdr:to>
    <xdr:sp macro="" textlink="">
      <xdr:nvSpPr>
        <xdr:cNvPr id="196" name="円/楕円 195"/>
        <xdr:cNvSpPr/>
      </xdr:nvSpPr>
      <xdr:spPr>
        <a:xfrm>
          <a:off x="4584700" y="129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23697</xdr:rowOff>
    </xdr:from>
    <xdr:ext cx="599010" cy="259045"/>
    <xdr:sp macro="" textlink="">
      <xdr:nvSpPr>
        <xdr:cNvPr id="197" name="民生費該当値テキスト"/>
        <xdr:cNvSpPr txBox="1"/>
      </xdr:nvSpPr>
      <xdr:spPr>
        <a:xfrm>
          <a:off x="4686300" y="12882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153,258</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106840</xdr:rowOff>
    </xdr:from>
    <xdr:to>
      <xdr:col>5</xdr:col>
      <xdr:colOff>409575</xdr:colOff>
      <xdr:row>76</xdr:row>
      <xdr:rowOff>36990</xdr:rowOff>
    </xdr:to>
    <xdr:sp macro="" textlink="">
      <xdr:nvSpPr>
        <xdr:cNvPr id="198" name="円/楕円 197"/>
        <xdr:cNvSpPr/>
      </xdr:nvSpPr>
      <xdr:spPr>
        <a:xfrm>
          <a:off x="3746500" y="1296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28117</xdr:rowOff>
    </xdr:from>
    <xdr:ext cx="599010" cy="259045"/>
    <xdr:sp macro="" textlink="">
      <xdr:nvSpPr>
        <xdr:cNvPr id="199" name="テキスト ボックス 198"/>
        <xdr:cNvSpPr txBox="1"/>
      </xdr:nvSpPr>
      <xdr:spPr>
        <a:xfrm>
          <a:off x="3497794" y="13058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147,602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124213</xdr:rowOff>
    </xdr:from>
    <xdr:to>
      <xdr:col>4</xdr:col>
      <xdr:colOff>206375</xdr:colOff>
      <xdr:row>77</xdr:row>
      <xdr:rowOff>54363</xdr:rowOff>
    </xdr:to>
    <xdr:sp macro="" textlink="">
      <xdr:nvSpPr>
        <xdr:cNvPr id="200" name="円/楕円 199"/>
        <xdr:cNvSpPr/>
      </xdr:nvSpPr>
      <xdr:spPr>
        <a:xfrm>
          <a:off x="2857500" y="1315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45490</xdr:rowOff>
    </xdr:from>
    <xdr:ext cx="599010" cy="259045"/>
    <xdr:sp macro="" textlink="">
      <xdr:nvSpPr>
        <xdr:cNvPr id="201" name="テキスト ボックス 200"/>
        <xdr:cNvSpPr txBox="1"/>
      </xdr:nvSpPr>
      <xdr:spPr>
        <a:xfrm>
          <a:off x="2608794" y="13247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130,256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12297</xdr:rowOff>
    </xdr:from>
    <xdr:to>
      <xdr:col>3</xdr:col>
      <xdr:colOff>3175</xdr:colOff>
      <xdr:row>77</xdr:row>
      <xdr:rowOff>113897</xdr:rowOff>
    </xdr:to>
    <xdr:sp macro="" textlink="">
      <xdr:nvSpPr>
        <xdr:cNvPr id="202" name="円/楕円 201"/>
        <xdr:cNvSpPr/>
      </xdr:nvSpPr>
      <xdr:spPr>
        <a:xfrm>
          <a:off x="1968500" y="1321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105024</xdr:rowOff>
    </xdr:from>
    <xdr:ext cx="599010" cy="259045"/>
    <xdr:sp macro="" textlink="">
      <xdr:nvSpPr>
        <xdr:cNvPr id="203" name="テキスト ボックス 202"/>
        <xdr:cNvSpPr txBox="1"/>
      </xdr:nvSpPr>
      <xdr:spPr>
        <a:xfrm>
          <a:off x="1719794" y="13306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124,787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165002</xdr:rowOff>
    </xdr:from>
    <xdr:to>
      <xdr:col>1</xdr:col>
      <xdr:colOff>485775</xdr:colOff>
      <xdr:row>77</xdr:row>
      <xdr:rowOff>95152</xdr:rowOff>
    </xdr:to>
    <xdr:sp macro="" textlink="">
      <xdr:nvSpPr>
        <xdr:cNvPr id="204" name="円/楕円 203"/>
        <xdr:cNvSpPr/>
      </xdr:nvSpPr>
      <xdr:spPr>
        <a:xfrm>
          <a:off x="1079500" y="1319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86279</xdr:rowOff>
    </xdr:from>
    <xdr:ext cx="599010" cy="259045"/>
    <xdr:sp macro="" textlink="">
      <xdr:nvSpPr>
        <xdr:cNvPr id="205" name="テキスト ボックス 204"/>
        <xdr:cNvSpPr txBox="1"/>
      </xdr:nvSpPr>
      <xdr:spPr>
        <a:xfrm>
          <a:off x="830794" y="1328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126,509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127763</xdr:rowOff>
    </xdr:from>
    <xdr:to>
      <xdr:col>6</xdr:col>
      <xdr:colOff>510540</xdr:colOff>
      <xdr:row>97</xdr:row>
      <xdr:rowOff>141999</xdr:rowOff>
    </xdr:to>
    <xdr:cxnSp macro="">
      <xdr:nvCxnSpPr>
        <xdr:cNvPr id="229" name="直線コネクタ 228"/>
        <xdr:cNvCxnSpPr/>
      </xdr:nvCxnSpPr>
      <xdr:spPr>
        <a:xfrm flipV="1">
          <a:off x="4633595" y="15386813"/>
          <a:ext cx="1270" cy="1385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145826</xdr:rowOff>
    </xdr:from>
    <xdr:ext cx="534377" cy="259045"/>
    <xdr:sp macro="" textlink="">
      <xdr:nvSpPr>
        <xdr:cNvPr id="230" name="衛生費最小値テキスト"/>
        <xdr:cNvSpPr txBox="1"/>
      </xdr:nvSpPr>
      <xdr:spPr>
        <a:xfrm>
          <a:off x="4686300" y="1677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19,319</a:t>
          </a:r>
          <a:endParaRPr kumimoji="1" lang="ja-JP" altLang="en-US" sz="1000" b="1">
            <a:latin typeface="ＭＳ Ｐゴシック"/>
          </a:endParaRPr>
        </a:p>
      </xdr:txBody>
    </xdr:sp>
    <xdr:clientData/>
  </xdr:oneCellAnchor>
  <xdr:twoCellAnchor>
    <xdr:from>
      <xdr:col>6</xdr:col>
      <xdr:colOff>422275</xdr:colOff>
      <xdr:row>97</xdr:row>
      <xdr:rowOff>141999</xdr:rowOff>
    </xdr:from>
    <xdr:to>
      <xdr:col>6</xdr:col>
      <xdr:colOff>600075</xdr:colOff>
      <xdr:row>97</xdr:row>
      <xdr:rowOff>141999</xdr:rowOff>
    </xdr:to>
    <xdr:cxnSp macro="">
      <xdr:nvCxnSpPr>
        <xdr:cNvPr id="231" name="直線コネクタ 230"/>
        <xdr:cNvCxnSpPr/>
      </xdr:nvCxnSpPr>
      <xdr:spPr>
        <a:xfrm>
          <a:off x="4546600" y="1677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74440</xdr:rowOff>
    </xdr:from>
    <xdr:ext cx="599010" cy="259045"/>
    <xdr:sp macro="" textlink="">
      <xdr:nvSpPr>
        <xdr:cNvPr id="232" name="衛生費最大値テキスト"/>
        <xdr:cNvSpPr txBox="1"/>
      </xdr:nvSpPr>
      <xdr:spPr>
        <a:xfrm>
          <a:off x="4686300" y="15162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128,440</a:t>
          </a:r>
          <a:endParaRPr kumimoji="1" lang="ja-JP" altLang="en-US" sz="1000" b="1">
            <a:latin typeface="ＭＳ Ｐゴシック"/>
          </a:endParaRPr>
        </a:p>
      </xdr:txBody>
    </xdr:sp>
    <xdr:clientData/>
  </xdr:oneCellAnchor>
  <xdr:twoCellAnchor>
    <xdr:from>
      <xdr:col>6</xdr:col>
      <xdr:colOff>422275</xdr:colOff>
      <xdr:row>89</xdr:row>
      <xdr:rowOff>127763</xdr:rowOff>
    </xdr:from>
    <xdr:to>
      <xdr:col>6</xdr:col>
      <xdr:colOff>600075</xdr:colOff>
      <xdr:row>89</xdr:row>
      <xdr:rowOff>127763</xdr:rowOff>
    </xdr:to>
    <xdr:cxnSp macro="">
      <xdr:nvCxnSpPr>
        <xdr:cNvPr id="233" name="直線コネクタ 232"/>
        <xdr:cNvCxnSpPr/>
      </xdr:nvCxnSpPr>
      <xdr:spPr>
        <a:xfrm>
          <a:off x="4546600" y="1538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42977</xdr:rowOff>
    </xdr:from>
    <xdr:to>
      <xdr:col>6</xdr:col>
      <xdr:colOff>511175</xdr:colOff>
      <xdr:row>94</xdr:row>
      <xdr:rowOff>89179</xdr:rowOff>
    </xdr:to>
    <xdr:cxnSp macro="">
      <xdr:nvCxnSpPr>
        <xdr:cNvPr id="234" name="直線コネクタ 233"/>
        <xdr:cNvCxnSpPr/>
      </xdr:nvCxnSpPr>
      <xdr:spPr>
        <a:xfrm>
          <a:off x="3797300" y="16159277"/>
          <a:ext cx="838200" cy="4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118039</xdr:rowOff>
    </xdr:from>
    <xdr:ext cx="534377" cy="259045"/>
    <xdr:sp macro="" textlink="">
      <xdr:nvSpPr>
        <xdr:cNvPr id="235" name="衛生費平均値テキスト"/>
        <xdr:cNvSpPr txBox="1"/>
      </xdr:nvSpPr>
      <xdr:spPr>
        <a:xfrm>
          <a:off x="4686300" y="16234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56,007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139612</xdr:rowOff>
    </xdr:from>
    <xdr:to>
      <xdr:col>6</xdr:col>
      <xdr:colOff>561975</xdr:colOff>
      <xdr:row>95</xdr:row>
      <xdr:rowOff>69762</xdr:rowOff>
    </xdr:to>
    <xdr:sp macro="" textlink="">
      <xdr:nvSpPr>
        <xdr:cNvPr id="236" name="フローチャート : 判断 235"/>
        <xdr:cNvSpPr/>
      </xdr:nvSpPr>
      <xdr:spPr>
        <a:xfrm>
          <a:off x="4584700" y="162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42977</xdr:rowOff>
    </xdr:from>
    <xdr:to>
      <xdr:col>5</xdr:col>
      <xdr:colOff>358775</xdr:colOff>
      <xdr:row>94</xdr:row>
      <xdr:rowOff>82956</xdr:rowOff>
    </xdr:to>
    <xdr:cxnSp macro="">
      <xdr:nvCxnSpPr>
        <xdr:cNvPr id="237" name="直線コネクタ 236"/>
        <xdr:cNvCxnSpPr/>
      </xdr:nvCxnSpPr>
      <xdr:spPr>
        <a:xfrm flipV="1">
          <a:off x="2908300" y="16159277"/>
          <a:ext cx="889000" cy="3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22403</xdr:rowOff>
    </xdr:from>
    <xdr:to>
      <xdr:col>5</xdr:col>
      <xdr:colOff>409575</xdr:colOff>
      <xdr:row>95</xdr:row>
      <xdr:rowOff>124003</xdr:rowOff>
    </xdr:to>
    <xdr:sp macro="" textlink="">
      <xdr:nvSpPr>
        <xdr:cNvPr id="238" name="フローチャート : 判断 237"/>
        <xdr:cNvSpPr/>
      </xdr:nvSpPr>
      <xdr:spPr>
        <a:xfrm>
          <a:off x="3746500" y="1631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115130</xdr:rowOff>
    </xdr:from>
    <xdr:ext cx="534377" cy="259045"/>
    <xdr:sp macro="" textlink="">
      <xdr:nvSpPr>
        <xdr:cNvPr id="239" name="テキスト ボックス 238"/>
        <xdr:cNvSpPr txBox="1"/>
      </xdr:nvSpPr>
      <xdr:spPr>
        <a:xfrm>
          <a:off x="3530111" y="1640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51,736</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66294</xdr:rowOff>
    </xdr:from>
    <xdr:to>
      <xdr:col>4</xdr:col>
      <xdr:colOff>155575</xdr:colOff>
      <xdr:row>94</xdr:row>
      <xdr:rowOff>82956</xdr:rowOff>
    </xdr:to>
    <xdr:cxnSp macro="">
      <xdr:nvCxnSpPr>
        <xdr:cNvPr id="240" name="直線コネクタ 239"/>
        <xdr:cNvCxnSpPr/>
      </xdr:nvCxnSpPr>
      <xdr:spPr>
        <a:xfrm>
          <a:off x="2019300" y="16182594"/>
          <a:ext cx="889000" cy="1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6795</xdr:rowOff>
    </xdr:from>
    <xdr:to>
      <xdr:col>4</xdr:col>
      <xdr:colOff>206375</xdr:colOff>
      <xdr:row>95</xdr:row>
      <xdr:rowOff>108395</xdr:rowOff>
    </xdr:to>
    <xdr:sp macro="" textlink="">
      <xdr:nvSpPr>
        <xdr:cNvPr id="241" name="フローチャート : 判断 240"/>
        <xdr:cNvSpPr/>
      </xdr:nvSpPr>
      <xdr:spPr>
        <a:xfrm>
          <a:off x="2857500" y="1629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99522</xdr:rowOff>
    </xdr:from>
    <xdr:ext cx="534377" cy="259045"/>
    <xdr:sp macro="" textlink="">
      <xdr:nvSpPr>
        <xdr:cNvPr id="242" name="テキスト ボックス 241"/>
        <xdr:cNvSpPr txBox="1"/>
      </xdr:nvSpPr>
      <xdr:spPr>
        <a:xfrm>
          <a:off x="2641111" y="1638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52,965</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66294</xdr:rowOff>
    </xdr:from>
    <xdr:to>
      <xdr:col>2</xdr:col>
      <xdr:colOff>638175</xdr:colOff>
      <xdr:row>94</xdr:row>
      <xdr:rowOff>69444</xdr:rowOff>
    </xdr:to>
    <xdr:cxnSp macro="">
      <xdr:nvCxnSpPr>
        <xdr:cNvPr id="243" name="直線コネクタ 242"/>
        <xdr:cNvCxnSpPr/>
      </xdr:nvCxnSpPr>
      <xdr:spPr>
        <a:xfrm flipV="1">
          <a:off x="1130300" y="16182594"/>
          <a:ext cx="889000" cy="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16230</xdr:rowOff>
    </xdr:from>
    <xdr:to>
      <xdr:col>3</xdr:col>
      <xdr:colOff>3175</xdr:colOff>
      <xdr:row>95</xdr:row>
      <xdr:rowOff>117830</xdr:rowOff>
    </xdr:to>
    <xdr:sp macro="" textlink="">
      <xdr:nvSpPr>
        <xdr:cNvPr id="244" name="フローチャート : 判断 243"/>
        <xdr:cNvSpPr/>
      </xdr:nvSpPr>
      <xdr:spPr>
        <a:xfrm>
          <a:off x="1968500" y="163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108957</xdr:rowOff>
    </xdr:from>
    <xdr:ext cx="534377" cy="259045"/>
    <xdr:sp macro="" textlink="">
      <xdr:nvSpPr>
        <xdr:cNvPr id="245" name="テキスト ボックス 244"/>
        <xdr:cNvSpPr txBox="1"/>
      </xdr:nvSpPr>
      <xdr:spPr>
        <a:xfrm>
          <a:off x="1752111" y="163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16396</xdr:rowOff>
    </xdr:from>
    <xdr:to>
      <xdr:col>1</xdr:col>
      <xdr:colOff>485775</xdr:colOff>
      <xdr:row>95</xdr:row>
      <xdr:rowOff>117996</xdr:rowOff>
    </xdr:to>
    <xdr:sp macro="" textlink="">
      <xdr:nvSpPr>
        <xdr:cNvPr id="246" name="フローチャート : 判断 245"/>
        <xdr:cNvSpPr/>
      </xdr:nvSpPr>
      <xdr:spPr>
        <a:xfrm>
          <a:off x="10795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109123</xdr:rowOff>
    </xdr:from>
    <xdr:ext cx="534377" cy="259045"/>
    <xdr:sp macro="" textlink="">
      <xdr:nvSpPr>
        <xdr:cNvPr id="247" name="テキスト ボックス 246"/>
        <xdr:cNvSpPr txBox="1"/>
      </xdr:nvSpPr>
      <xdr:spPr>
        <a:xfrm>
          <a:off x="863111" y="1639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52,209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38379</xdr:rowOff>
    </xdr:from>
    <xdr:to>
      <xdr:col>6</xdr:col>
      <xdr:colOff>561975</xdr:colOff>
      <xdr:row>94</xdr:row>
      <xdr:rowOff>139979</xdr:rowOff>
    </xdr:to>
    <xdr:sp macro="" textlink="">
      <xdr:nvSpPr>
        <xdr:cNvPr id="253" name="円/楕円 252"/>
        <xdr:cNvSpPr/>
      </xdr:nvSpPr>
      <xdr:spPr>
        <a:xfrm>
          <a:off x="4584700" y="1615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61256</xdr:rowOff>
    </xdr:from>
    <xdr:ext cx="534377" cy="259045"/>
    <xdr:sp macro="" textlink="">
      <xdr:nvSpPr>
        <xdr:cNvPr id="254" name="衛生費該当値テキスト"/>
        <xdr:cNvSpPr txBox="1"/>
      </xdr:nvSpPr>
      <xdr:spPr>
        <a:xfrm>
          <a:off x="4686300" y="1600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63,978</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163627</xdr:rowOff>
    </xdr:from>
    <xdr:to>
      <xdr:col>5</xdr:col>
      <xdr:colOff>409575</xdr:colOff>
      <xdr:row>94</xdr:row>
      <xdr:rowOff>93777</xdr:rowOff>
    </xdr:to>
    <xdr:sp macro="" textlink="">
      <xdr:nvSpPr>
        <xdr:cNvPr id="255" name="円/楕円 254"/>
        <xdr:cNvSpPr/>
      </xdr:nvSpPr>
      <xdr:spPr>
        <a:xfrm>
          <a:off x="3746500" y="1610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110304</xdr:rowOff>
    </xdr:from>
    <xdr:ext cx="534377" cy="259045"/>
    <xdr:sp macro="" textlink="">
      <xdr:nvSpPr>
        <xdr:cNvPr id="256" name="テキスト ボックス 255"/>
        <xdr:cNvSpPr txBox="1"/>
      </xdr:nvSpPr>
      <xdr:spPr>
        <a:xfrm>
          <a:off x="3530111" y="1588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67,616</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32156</xdr:rowOff>
    </xdr:from>
    <xdr:to>
      <xdr:col>4</xdr:col>
      <xdr:colOff>206375</xdr:colOff>
      <xdr:row>94</xdr:row>
      <xdr:rowOff>133756</xdr:rowOff>
    </xdr:to>
    <xdr:sp macro="" textlink="">
      <xdr:nvSpPr>
        <xdr:cNvPr id="257" name="円/楕円 256"/>
        <xdr:cNvSpPr/>
      </xdr:nvSpPr>
      <xdr:spPr>
        <a:xfrm>
          <a:off x="2857500" y="1614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150283</xdr:rowOff>
    </xdr:from>
    <xdr:ext cx="534377" cy="259045"/>
    <xdr:sp macro="" textlink="">
      <xdr:nvSpPr>
        <xdr:cNvPr id="258" name="テキスト ボックス 257"/>
        <xdr:cNvSpPr txBox="1"/>
      </xdr:nvSpPr>
      <xdr:spPr>
        <a:xfrm>
          <a:off x="2641111" y="1592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64,468</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15494</xdr:rowOff>
    </xdr:from>
    <xdr:to>
      <xdr:col>3</xdr:col>
      <xdr:colOff>3175</xdr:colOff>
      <xdr:row>94</xdr:row>
      <xdr:rowOff>117094</xdr:rowOff>
    </xdr:to>
    <xdr:sp macro="" textlink="">
      <xdr:nvSpPr>
        <xdr:cNvPr id="259" name="円/楕円 258"/>
        <xdr:cNvSpPr/>
      </xdr:nvSpPr>
      <xdr:spPr>
        <a:xfrm>
          <a:off x="1968500" y="1613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133621</xdr:rowOff>
    </xdr:from>
    <xdr:ext cx="534377" cy="259045"/>
    <xdr:sp macro="" textlink="">
      <xdr:nvSpPr>
        <xdr:cNvPr id="260" name="テキスト ボックス 259"/>
        <xdr:cNvSpPr txBox="1"/>
      </xdr:nvSpPr>
      <xdr:spPr>
        <a:xfrm>
          <a:off x="1752111" y="159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65,780</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18644</xdr:rowOff>
    </xdr:from>
    <xdr:to>
      <xdr:col>1</xdr:col>
      <xdr:colOff>485775</xdr:colOff>
      <xdr:row>94</xdr:row>
      <xdr:rowOff>120244</xdr:rowOff>
    </xdr:to>
    <xdr:sp macro="" textlink="">
      <xdr:nvSpPr>
        <xdr:cNvPr id="261" name="円/楕円 260"/>
        <xdr:cNvSpPr/>
      </xdr:nvSpPr>
      <xdr:spPr>
        <a:xfrm>
          <a:off x="1079500" y="1613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136771</xdr:rowOff>
    </xdr:from>
    <xdr:ext cx="534377" cy="259045"/>
    <xdr:sp macro="" textlink="">
      <xdr:nvSpPr>
        <xdr:cNvPr id="262" name="テキスト ボックス 261"/>
        <xdr:cNvSpPr txBox="1"/>
      </xdr:nvSpPr>
      <xdr:spPr>
        <a:xfrm>
          <a:off x="863111" y="1591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65,532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78206</xdr:rowOff>
    </xdr:from>
    <xdr:to>
      <xdr:col>15</xdr:col>
      <xdr:colOff>180340</xdr:colOff>
      <xdr:row>38</xdr:row>
      <xdr:rowOff>139700</xdr:rowOff>
    </xdr:to>
    <xdr:cxnSp macro="">
      <xdr:nvCxnSpPr>
        <xdr:cNvPr id="284" name="直線コネクタ 283"/>
        <xdr:cNvCxnSpPr/>
      </xdr:nvCxnSpPr>
      <xdr:spPr>
        <a:xfrm flipV="1">
          <a:off x="10475595" y="5393156"/>
          <a:ext cx="1270" cy="126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24883</xdr:rowOff>
    </xdr:from>
    <xdr:ext cx="469744" cy="259045"/>
    <xdr:sp macro="" textlink="">
      <xdr:nvSpPr>
        <xdr:cNvPr id="287" name="労働費最大値テキスト"/>
        <xdr:cNvSpPr txBox="1"/>
      </xdr:nvSpPr>
      <xdr:spPr>
        <a:xfrm>
          <a:off x="10528300" y="516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5,519</a:t>
          </a:r>
          <a:endParaRPr kumimoji="1" lang="ja-JP" altLang="en-US" sz="1000" b="1">
            <a:latin typeface="ＭＳ Ｐゴシック"/>
          </a:endParaRPr>
        </a:p>
      </xdr:txBody>
    </xdr:sp>
    <xdr:clientData/>
  </xdr:oneCellAnchor>
  <xdr:twoCellAnchor>
    <xdr:from>
      <xdr:col>15</xdr:col>
      <xdr:colOff>92075</xdr:colOff>
      <xdr:row>31</xdr:row>
      <xdr:rowOff>78206</xdr:rowOff>
    </xdr:from>
    <xdr:to>
      <xdr:col>15</xdr:col>
      <xdr:colOff>269875</xdr:colOff>
      <xdr:row>31</xdr:row>
      <xdr:rowOff>78206</xdr:rowOff>
    </xdr:to>
    <xdr:cxnSp macro="">
      <xdr:nvCxnSpPr>
        <xdr:cNvPr id="288" name="直線コネクタ 287"/>
        <xdr:cNvCxnSpPr/>
      </xdr:nvCxnSpPr>
      <xdr:spPr>
        <a:xfrm>
          <a:off x="10388600" y="5393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101295</xdr:rowOff>
    </xdr:from>
    <xdr:to>
      <xdr:col>15</xdr:col>
      <xdr:colOff>180975</xdr:colOff>
      <xdr:row>36</xdr:row>
      <xdr:rowOff>153188</xdr:rowOff>
    </xdr:to>
    <xdr:cxnSp macro="">
      <xdr:nvCxnSpPr>
        <xdr:cNvPr id="289" name="直線コネクタ 288"/>
        <xdr:cNvCxnSpPr/>
      </xdr:nvCxnSpPr>
      <xdr:spPr>
        <a:xfrm>
          <a:off x="9639300" y="6273495"/>
          <a:ext cx="838200" cy="5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55211</xdr:rowOff>
    </xdr:from>
    <xdr:ext cx="378565" cy="259045"/>
    <xdr:sp macro="" textlink="">
      <xdr:nvSpPr>
        <xdr:cNvPr id="290" name="労働費平均値テキスト"/>
        <xdr:cNvSpPr txBox="1"/>
      </xdr:nvSpPr>
      <xdr:spPr>
        <a:xfrm>
          <a:off x="10528300" y="63988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76784</xdr:rowOff>
    </xdr:from>
    <xdr:to>
      <xdr:col>15</xdr:col>
      <xdr:colOff>231775</xdr:colOff>
      <xdr:row>38</xdr:row>
      <xdr:rowOff>6934</xdr:rowOff>
    </xdr:to>
    <xdr:sp macro="" textlink="">
      <xdr:nvSpPr>
        <xdr:cNvPr id="291" name="フローチャート : 判断 290"/>
        <xdr:cNvSpPr/>
      </xdr:nvSpPr>
      <xdr:spPr>
        <a:xfrm>
          <a:off x="10426700" y="642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23343</xdr:rowOff>
    </xdr:from>
    <xdr:to>
      <xdr:col>14</xdr:col>
      <xdr:colOff>28575</xdr:colOff>
      <xdr:row>36</xdr:row>
      <xdr:rowOff>101295</xdr:rowOff>
    </xdr:to>
    <xdr:cxnSp macro="">
      <xdr:nvCxnSpPr>
        <xdr:cNvPr id="292" name="直線コネクタ 291"/>
        <xdr:cNvCxnSpPr/>
      </xdr:nvCxnSpPr>
      <xdr:spPr>
        <a:xfrm>
          <a:off x="8750300" y="6195543"/>
          <a:ext cx="889000" cy="7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120676</xdr:rowOff>
    </xdr:from>
    <xdr:to>
      <xdr:col>14</xdr:col>
      <xdr:colOff>79375</xdr:colOff>
      <xdr:row>37</xdr:row>
      <xdr:rowOff>50826</xdr:rowOff>
    </xdr:to>
    <xdr:sp macro="" textlink="">
      <xdr:nvSpPr>
        <xdr:cNvPr id="293" name="フローチャート : 判断 292"/>
        <xdr:cNvSpPr/>
      </xdr:nvSpPr>
      <xdr:spPr>
        <a:xfrm>
          <a:off x="9588500" y="62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41953</xdr:rowOff>
    </xdr:from>
    <xdr:ext cx="469744" cy="259045"/>
    <xdr:sp macro="" textlink="">
      <xdr:nvSpPr>
        <xdr:cNvPr id="294" name="テキスト ボックス 293"/>
        <xdr:cNvSpPr txBox="1"/>
      </xdr:nvSpPr>
      <xdr:spPr>
        <a:xfrm>
          <a:off x="9404427" y="638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1,361</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23343</xdr:rowOff>
    </xdr:from>
    <xdr:to>
      <xdr:col>12</xdr:col>
      <xdr:colOff>511175</xdr:colOff>
      <xdr:row>36</xdr:row>
      <xdr:rowOff>39344</xdr:rowOff>
    </xdr:to>
    <xdr:cxnSp macro="">
      <xdr:nvCxnSpPr>
        <xdr:cNvPr id="295" name="直線コネクタ 294"/>
        <xdr:cNvCxnSpPr/>
      </xdr:nvCxnSpPr>
      <xdr:spPr>
        <a:xfrm flipV="1">
          <a:off x="7861300" y="6195543"/>
          <a:ext cx="889000" cy="1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167996</xdr:rowOff>
    </xdr:from>
    <xdr:to>
      <xdr:col>12</xdr:col>
      <xdr:colOff>561975</xdr:colOff>
      <xdr:row>36</xdr:row>
      <xdr:rowOff>98146</xdr:rowOff>
    </xdr:to>
    <xdr:sp macro="" textlink="">
      <xdr:nvSpPr>
        <xdr:cNvPr id="296" name="フローチャート : 判断 295"/>
        <xdr:cNvSpPr/>
      </xdr:nvSpPr>
      <xdr:spPr>
        <a:xfrm>
          <a:off x="8699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89273</xdr:rowOff>
    </xdr:from>
    <xdr:ext cx="469744" cy="259045"/>
    <xdr:sp macro="" textlink="">
      <xdr:nvSpPr>
        <xdr:cNvPr id="297" name="テキスト ボックス 296"/>
        <xdr:cNvSpPr txBox="1"/>
      </xdr:nvSpPr>
      <xdr:spPr>
        <a:xfrm>
          <a:off x="8515427" y="62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1,904</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76607</xdr:rowOff>
    </xdr:from>
    <xdr:to>
      <xdr:col>11</xdr:col>
      <xdr:colOff>307975</xdr:colOff>
      <xdr:row>36</xdr:row>
      <xdr:rowOff>39344</xdr:rowOff>
    </xdr:to>
    <xdr:cxnSp macro="">
      <xdr:nvCxnSpPr>
        <xdr:cNvPr id="298" name="直線コネクタ 297"/>
        <xdr:cNvCxnSpPr/>
      </xdr:nvCxnSpPr>
      <xdr:spPr>
        <a:xfrm>
          <a:off x="6972300" y="5905907"/>
          <a:ext cx="889000" cy="30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148336</xdr:rowOff>
    </xdr:from>
    <xdr:to>
      <xdr:col>11</xdr:col>
      <xdr:colOff>358775</xdr:colOff>
      <xdr:row>35</xdr:row>
      <xdr:rowOff>78486</xdr:rowOff>
    </xdr:to>
    <xdr:sp macro="" textlink="">
      <xdr:nvSpPr>
        <xdr:cNvPr id="299" name="フローチャート : 判断 298"/>
        <xdr:cNvSpPr/>
      </xdr:nvSpPr>
      <xdr:spPr>
        <a:xfrm>
          <a:off x="7810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95013</xdr:rowOff>
    </xdr:from>
    <xdr:ext cx="469744" cy="259045"/>
    <xdr:sp macro="" textlink="">
      <xdr:nvSpPr>
        <xdr:cNvPr id="300" name="テキスト ボックス 299"/>
        <xdr:cNvSpPr txBox="1"/>
      </xdr:nvSpPr>
      <xdr:spPr>
        <a:xfrm>
          <a:off x="7626427"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2,740</a:t>
          </a:r>
          <a:endParaRPr kumimoji="1" lang="ja-JP" altLang="en-US" sz="1000" b="1">
            <a:solidFill>
              <a:srgbClr val="000080"/>
            </a:solidFill>
            <a:latin typeface="ＭＳ Ｐゴシック"/>
          </a:endParaRPr>
        </a:p>
      </xdr:txBody>
    </xdr:sp>
    <xdr:clientData/>
  </xdr:oneCellAnchor>
  <xdr:twoCellAnchor>
    <xdr:from>
      <xdr:col>10</xdr:col>
      <xdr:colOff>53975</xdr:colOff>
      <xdr:row>30</xdr:row>
      <xdr:rowOff>143078</xdr:rowOff>
    </xdr:from>
    <xdr:to>
      <xdr:col>10</xdr:col>
      <xdr:colOff>155575</xdr:colOff>
      <xdr:row>31</xdr:row>
      <xdr:rowOff>73228</xdr:rowOff>
    </xdr:to>
    <xdr:sp macro="" textlink="">
      <xdr:nvSpPr>
        <xdr:cNvPr id="301" name="フローチャート : 判断 300"/>
        <xdr:cNvSpPr/>
      </xdr:nvSpPr>
      <xdr:spPr>
        <a:xfrm>
          <a:off x="6921500" y="528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89755</xdr:rowOff>
    </xdr:from>
    <xdr:ext cx="469744" cy="259045"/>
    <xdr:sp macro="" textlink="">
      <xdr:nvSpPr>
        <xdr:cNvPr id="302" name="テキスト ボックス 301"/>
        <xdr:cNvSpPr txBox="1"/>
      </xdr:nvSpPr>
      <xdr:spPr>
        <a:xfrm>
          <a:off x="6737427" y="5061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102388</xdr:rowOff>
    </xdr:from>
    <xdr:to>
      <xdr:col>15</xdr:col>
      <xdr:colOff>231775</xdr:colOff>
      <xdr:row>37</xdr:row>
      <xdr:rowOff>32538</xdr:rowOff>
    </xdr:to>
    <xdr:sp macro="" textlink="">
      <xdr:nvSpPr>
        <xdr:cNvPr id="308" name="円/楕円 307"/>
        <xdr:cNvSpPr/>
      </xdr:nvSpPr>
      <xdr:spPr>
        <a:xfrm>
          <a:off x="10426700" y="627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125265</xdr:rowOff>
    </xdr:from>
    <xdr:ext cx="469744" cy="259045"/>
    <xdr:sp macro="" textlink="">
      <xdr:nvSpPr>
        <xdr:cNvPr id="309" name="労働費該当値テキスト"/>
        <xdr:cNvSpPr txBox="1"/>
      </xdr:nvSpPr>
      <xdr:spPr>
        <a:xfrm>
          <a:off x="10528300" y="612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50495</xdr:rowOff>
    </xdr:from>
    <xdr:to>
      <xdr:col>14</xdr:col>
      <xdr:colOff>79375</xdr:colOff>
      <xdr:row>36</xdr:row>
      <xdr:rowOff>152095</xdr:rowOff>
    </xdr:to>
    <xdr:sp macro="" textlink="">
      <xdr:nvSpPr>
        <xdr:cNvPr id="310" name="円/楕円 309"/>
        <xdr:cNvSpPr/>
      </xdr:nvSpPr>
      <xdr:spPr>
        <a:xfrm>
          <a:off x="9588500" y="62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168622</xdr:rowOff>
    </xdr:from>
    <xdr:ext cx="469744" cy="259045"/>
    <xdr:sp macro="" textlink="">
      <xdr:nvSpPr>
        <xdr:cNvPr id="311" name="テキスト ボックス 310"/>
        <xdr:cNvSpPr txBox="1"/>
      </xdr:nvSpPr>
      <xdr:spPr>
        <a:xfrm>
          <a:off x="9404427" y="599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143993</xdr:rowOff>
    </xdr:from>
    <xdr:to>
      <xdr:col>12</xdr:col>
      <xdr:colOff>561975</xdr:colOff>
      <xdr:row>36</xdr:row>
      <xdr:rowOff>74143</xdr:rowOff>
    </xdr:to>
    <xdr:sp macro="" textlink="">
      <xdr:nvSpPr>
        <xdr:cNvPr id="312" name="円/楕円 311"/>
        <xdr:cNvSpPr/>
      </xdr:nvSpPr>
      <xdr:spPr>
        <a:xfrm>
          <a:off x="8699500" y="61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90670</xdr:rowOff>
    </xdr:from>
    <xdr:ext cx="469744" cy="259045"/>
    <xdr:sp macro="" textlink="">
      <xdr:nvSpPr>
        <xdr:cNvPr id="313" name="テキスト ボックス 312"/>
        <xdr:cNvSpPr txBox="1"/>
      </xdr:nvSpPr>
      <xdr:spPr>
        <a:xfrm>
          <a:off x="8515427" y="591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2,009</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159994</xdr:rowOff>
    </xdr:from>
    <xdr:to>
      <xdr:col>11</xdr:col>
      <xdr:colOff>358775</xdr:colOff>
      <xdr:row>36</xdr:row>
      <xdr:rowOff>90144</xdr:rowOff>
    </xdr:to>
    <xdr:sp macro="" textlink="">
      <xdr:nvSpPr>
        <xdr:cNvPr id="314" name="円/楕円 313"/>
        <xdr:cNvSpPr/>
      </xdr:nvSpPr>
      <xdr:spPr>
        <a:xfrm>
          <a:off x="7810500" y="616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81271</xdr:rowOff>
    </xdr:from>
    <xdr:ext cx="469744" cy="259045"/>
    <xdr:sp macro="" textlink="">
      <xdr:nvSpPr>
        <xdr:cNvPr id="315" name="テキスト ボックス 314"/>
        <xdr:cNvSpPr txBox="1"/>
      </xdr:nvSpPr>
      <xdr:spPr>
        <a:xfrm>
          <a:off x="7626427" y="62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1,939</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25807</xdr:rowOff>
    </xdr:from>
    <xdr:to>
      <xdr:col>10</xdr:col>
      <xdr:colOff>155575</xdr:colOff>
      <xdr:row>34</xdr:row>
      <xdr:rowOff>127407</xdr:rowOff>
    </xdr:to>
    <xdr:sp macro="" textlink="">
      <xdr:nvSpPr>
        <xdr:cNvPr id="316" name="円/楕円 315"/>
        <xdr:cNvSpPr/>
      </xdr:nvSpPr>
      <xdr:spPr>
        <a:xfrm>
          <a:off x="6921500" y="585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118534</xdr:rowOff>
    </xdr:from>
    <xdr:ext cx="469744" cy="259045"/>
    <xdr:sp macro="" textlink="">
      <xdr:nvSpPr>
        <xdr:cNvPr id="317" name="テキスト ボックス 316"/>
        <xdr:cNvSpPr txBox="1"/>
      </xdr:nvSpPr>
      <xdr:spPr>
        <a:xfrm>
          <a:off x="6737427" y="594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8" name="直線コネクタ 327"/>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29" name="テキスト ボックス 328"/>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2" name="直線コネクタ 331"/>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3" name="テキスト ボックス 332"/>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118926</xdr:rowOff>
    </xdr:from>
    <xdr:to>
      <xdr:col>15</xdr:col>
      <xdr:colOff>180340</xdr:colOff>
      <xdr:row>57</xdr:row>
      <xdr:rowOff>91785</xdr:rowOff>
    </xdr:to>
    <xdr:cxnSp macro="">
      <xdr:nvCxnSpPr>
        <xdr:cNvPr id="337" name="直線コネクタ 336"/>
        <xdr:cNvCxnSpPr/>
      </xdr:nvCxnSpPr>
      <xdr:spPr>
        <a:xfrm flipV="1">
          <a:off x="10475595" y="8691426"/>
          <a:ext cx="1270" cy="117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95612</xdr:rowOff>
    </xdr:from>
    <xdr:ext cx="534377" cy="259045"/>
    <xdr:sp macro="" textlink="">
      <xdr:nvSpPr>
        <xdr:cNvPr id="338" name="農林水産業費最小値テキスト"/>
        <xdr:cNvSpPr txBox="1"/>
      </xdr:nvSpPr>
      <xdr:spPr>
        <a:xfrm>
          <a:off x="10528300" y="986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18,384</a:t>
          </a:r>
          <a:endParaRPr kumimoji="1" lang="ja-JP" altLang="en-US" sz="1000" b="1">
            <a:latin typeface="ＭＳ Ｐゴシック"/>
          </a:endParaRPr>
        </a:p>
      </xdr:txBody>
    </xdr:sp>
    <xdr:clientData/>
  </xdr:oneCellAnchor>
  <xdr:twoCellAnchor>
    <xdr:from>
      <xdr:col>15</xdr:col>
      <xdr:colOff>92075</xdr:colOff>
      <xdr:row>57</xdr:row>
      <xdr:rowOff>91785</xdr:rowOff>
    </xdr:from>
    <xdr:to>
      <xdr:col>15</xdr:col>
      <xdr:colOff>269875</xdr:colOff>
      <xdr:row>57</xdr:row>
      <xdr:rowOff>91785</xdr:rowOff>
    </xdr:to>
    <xdr:cxnSp macro="">
      <xdr:nvCxnSpPr>
        <xdr:cNvPr id="339" name="直線コネクタ 338"/>
        <xdr:cNvCxnSpPr/>
      </xdr:nvCxnSpPr>
      <xdr:spPr>
        <a:xfrm>
          <a:off x="10388600" y="98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65603</xdr:rowOff>
    </xdr:from>
    <xdr:ext cx="599010" cy="259045"/>
    <xdr:sp macro="" textlink="">
      <xdr:nvSpPr>
        <xdr:cNvPr id="340" name="農林水産業費最大値テキスト"/>
        <xdr:cNvSpPr txBox="1"/>
      </xdr:nvSpPr>
      <xdr:spPr>
        <a:xfrm>
          <a:off x="10528300" y="846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223,635</a:t>
          </a:r>
          <a:endParaRPr kumimoji="1" lang="ja-JP" altLang="en-US" sz="1000" b="1">
            <a:latin typeface="ＭＳ Ｐゴシック"/>
          </a:endParaRPr>
        </a:p>
      </xdr:txBody>
    </xdr:sp>
    <xdr:clientData/>
  </xdr:oneCellAnchor>
  <xdr:twoCellAnchor>
    <xdr:from>
      <xdr:col>15</xdr:col>
      <xdr:colOff>92075</xdr:colOff>
      <xdr:row>50</xdr:row>
      <xdr:rowOff>118926</xdr:rowOff>
    </xdr:from>
    <xdr:to>
      <xdr:col>15</xdr:col>
      <xdr:colOff>269875</xdr:colOff>
      <xdr:row>50</xdr:row>
      <xdr:rowOff>118926</xdr:rowOff>
    </xdr:to>
    <xdr:cxnSp macro="">
      <xdr:nvCxnSpPr>
        <xdr:cNvPr id="341" name="直線コネクタ 340"/>
        <xdr:cNvCxnSpPr/>
      </xdr:nvCxnSpPr>
      <xdr:spPr>
        <a:xfrm>
          <a:off x="10388600" y="8691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88088</xdr:rowOff>
    </xdr:from>
    <xdr:to>
      <xdr:col>15</xdr:col>
      <xdr:colOff>180975</xdr:colOff>
      <xdr:row>56</xdr:row>
      <xdr:rowOff>167755</xdr:rowOff>
    </xdr:to>
    <xdr:cxnSp macro="">
      <xdr:nvCxnSpPr>
        <xdr:cNvPr id="342" name="直線コネクタ 341"/>
        <xdr:cNvCxnSpPr/>
      </xdr:nvCxnSpPr>
      <xdr:spPr>
        <a:xfrm flipV="1">
          <a:off x="9639300" y="9689288"/>
          <a:ext cx="838200" cy="7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157908</xdr:rowOff>
    </xdr:from>
    <xdr:ext cx="534377" cy="259045"/>
    <xdr:sp macro="" textlink="">
      <xdr:nvSpPr>
        <xdr:cNvPr id="343" name="農林水産業費平均値テキスト"/>
        <xdr:cNvSpPr txBox="1"/>
      </xdr:nvSpPr>
      <xdr:spPr>
        <a:xfrm>
          <a:off x="10528300" y="9416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61,928</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135031</xdr:rowOff>
    </xdr:from>
    <xdr:to>
      <xdr:col>15</xdr:col>
      <xdr:colOff>231775</xdr:colOff>
      <xdr:row>56</xdr:row>
      <xdr:rowOff>65181</xdr:rowOff>
    </xdr:to>
    <xdr:sp macro="" textlink="">
      <xdr:nvSpPr>
        <xdr:cNvPr id="344" name="フローチャート : 判断 343"/>
        <xdr:cNvSpPr/>
      </xdr:nvSpPr>
      <xdr:spPr>
        <a:xfrm>
          <a:off x="10426700" y="956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167755</xdr:rowOff>
    </xdr:from>
    <xdr:to>
      <xdr:col>14</xdr:col>
      <xdr:colOff>28575</xdr:colOff>
      <xdr:row>56</xdr:row>
      <xdr:rowOff>169824</xdr:rowOff>
    </xdr:to>
    <xdr:cxnSp macro="">
      <xdr:nvCxnSpPr>
        <xdr:cNvPr id="345" name="直線コネクタ 344"/>
        <xdr:cNvCxnSpPr/>
      </xdr:nvCxnSpPr>
      <xdr:spPr>
        <a:xfrm flipV="1">
          <a:off x="8750300" y="9768955"/>
          <a:ext cx="889000" cy="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163298</xdr:rowOff>
    </xdr:from>
    <xdr:to>
      <xdr:col>14</xdr:col>
      <xdr:colOff>79375</xdr:colOff>
      <xdr:row>56</xdr:row>
      <xdr:rowOff>93448</xdr:rowOff>
    </xdr:to>
    <xdr:sp macro="" textlink="">
      <xdr:nvSpPr>
        <xdr:cNvPr id="346" name="フローチャート : 判断 345"/>
        <xdr:cNvSpPr/>
      </xdr:nvSpPr>
      <xdr:spPr>
        <a:xfrm>
          <a:off x="9588500" y="959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109975</xdr:rowOff>
    </xdr:from>
    <xdr:ext cx="534377" cy="259045"/>
    <xdr:sp macro="" textlink="">
      <xdr:nvSpPr>
        <xdr:cNvPr id="347" name="テキスト ボックス 346"/>
        <xdr:cNvSpPr txBox="1"/>
      </xdr:nvSpPr>
      <xdr:spPr>
        <a:xfrm>
          <a:off x="9372111" y="936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56,982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142615</xdr:rowOff>
    </xdr:from>
    <xdr:to>
      <xdr:col>12</xdr:col>
      <xdr:colOff>511175</xdr:colOff>
      <xdr:row>56</xdr:row>
      <xdr:rowOff>169824</xdr:rowOff>
    </xdr:to>
    <xdr:cxnSp macro="">
      <xdr:nvCxnSpPr>
        <xdr:cNvPr id="348" name="直線コネクタ 347"/>
        <xdr:cNvCxnSpPr/>
      </xdr:nvCxnSpPr>
      <xdr:spPr>
        <a:xfrm>
          <a:off x="7861300" y="9743815"/>
          <a:ext cx="889000" cy="2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8690</xdr:rowOff>
    </xdr:from>
    <xdr:to>
      <xdr:col>12</xdr:col>
      <xdr:colOff>561975</xdr:colOff>
      <xdr:row>56</xdr:row>
      <xdr:rowOff>110290</xdr:rowOff>
    </xdr:to>
    <xdr:sp macro="" textlink="">
      <xdr:nvSpPr>
        <xdr:cNvPr id="349" name="フローチャート : 判断 348"/>
        <xdr:cNvSpPr/>
      </xdr:nvSpPr>
      <xdr:spPr>
        <a:xfrm>
          <a:off x="8699500" y="960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126817</xdr:rowOff>
    </xdr:from>
    <xdr:ext cx="534377" cy="259045"/>
    <xdr:sp macro="" textlink="">
      <xdr:nvSpPr>
        <xdr:cNvPr id="350" name="テキスト ボックス 349"/>
        <xdr:cNvSpPr txBox="1"/>
      </xdr:nvSpPr>
      <xdr:spPr>
        <a:xfrm>
          <a:off x="8483111" y="938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54,035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142615</xdr:rowOff>
    </xdr:from>
    <xdr:to>
      <xdr:col>11</xdr:col>
      <xdr:colOff>307975</xdr:colOff>
      <xdr:row>56</xdr:row>
      <xdr:rowOff>155285</xdr:rowOff>
    </xdr:to>
    <xdr:cxnSp macro="">
      <xdr:nvCxnSpPr>
        <xdr:cNvPr id="351" name="直線コネクタ 350"/>
        <xdr:cNvCxnSpPr/>
      </xdr:nvCxnSpPr>
      <xdr:spPr>
        <a:xfrm flipV="1">
          <a:off x="6972300" y="9743815"/>
          <a:ext cx="889000" cy="1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36430</xdr:rowOff>
    </xdr:from>
    <xdr:to>
      <xdr:col>11</xdr:col>
      <xdr:colOff>358775</xdr:colOff>
      <xdr:row>56</xdr:row>
      <xdr:rowOff>138030</xdr:rowOff>
    </xdr:to>
    <xdr:sp macro="" textlink="">
      <xdr:nvSpPr>
        <xdr:cNvPr id="352" name="フローチャート : 判断 351"/>
        <xdr:cNvSpPr/>
      </xdr:nvSpPr>
      <xdr:spPr>
        <a:xfrm>
          <a:off x="7810500" y="96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154557</xdr:rowOff>
    </xdr:from>
    <xdr:ext cx="534377" cy="259045"/>
    <xdr:sp macro="" textlink="">
      <xdr:nvSpPr>
        <xdr:cNvPr id="353" name="テキスト ボックス 352"/>
        <xdr:cNvSpPr txBox="1"/>
      </xdr:nvSpPr>
      <xdr:spPr>
        <a:xfrm>
          <a:off x="7594111" y="941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49,181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33848</xdr:rowOff>
    </xdr:from>
    <xdr:to>
      <xdr:col>10</xdr:col>
      <xdr:colOff>155575</xdr:colOff>
      <xdr:row>56</xdr:row>
      <xdr:rowOff>135448</xdr:rowOff>
    </xdr:to>
    <xdr:sp macro="" textlink="">
      <xdr:nvSpPr>
        <xdr:cNvPr id="354" name="フローチャート : 判断 353"/>
        <xdr:cNvSpPr/>
      </xdr:nvSpPr>
      <xdr:spPr>
        <a:xfrm>
          <a:off x="6921500" y="963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151975</xdr:rowOff>
    </xdr:from>
    <xdr:ext cx="534377" cy="259045"/>
    <xdr:sp macro="" textlink="">
      <xdr:nvSpPr>
        <xdr:cNvPr id="355" name="テキスト ボックス 354"/>
        <xdr:cNvSpPr txBox="1"/>
      </xdr:nvSpPr>
      <xdr:spPr>
        <a:xfrm>
          <a:off x="6705111" y="941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37288</xdr:rowOff>
    </xdr:from>
    <xdr:to>
      <xdr:col>15</xdr:col>
      <xdr:colOff>231775</xdr:colOff>
      <xdr:row>56</xdr:row>
      <xdr:rowOff>138888</xdr:rowOff>
    </xdr:to>
    <xdr:sp macro="" textlink="">
      <xdr:nvSpPr>
        <xdr:cNvPr id="361" name="円/楕円 360"/>
        <xdr:cNvSpPr/>
      </xdr:nvSpPr>
      <xdr:spPr>
        <a:xfrm>
          <a:off x="10426700" y="963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15715</xdr:rowOff>
    </xdr:from>
    <xdr:ext cx="534377" cy="259045"/>
    <xdr:sp macro="" textlink="">
      <xdr:nvSpPr>
        <xdr:cNvPr id="362" name="農林水産業費該当値テキスト"/>
        <xdr:cNvSpPr txBox="1"/>
      </xdr:nvSpPr>
      <xdr:spPr>
        <a:xfrm>
          <a:off x="10528300" y="961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49,031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116955</xdr:rowOff>
    </xdr:from>
    <xdr:to>
      <xdr:col>14</xdr:col>
      <xdr:colOff>79375</xdr:colOff>
      <xdr:row>57</xdr:row>
      <xdr:rowOff>47105</xdr:rowOff>
    </xdr:to>
    <xdr:sp macro="" textlink="">
      <xdr:nvSpPr>
        <xdr:cNvPr id="363" name="円/楕円 362"/>
        <xdr:cNvSpPr/>
      </xdr:nvSpPr>
      <xdr:spPr>
        <a:xfrm>
          <a:off x="9588500" y="971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38232</xdr:rowOff>
    </xdr:from>
    <xdr:ext cx="534377" cy="259045"/>
    <xdr:sp macro="" textlink="">
      <xdr:nvSpPr>
        <xdr:cNvPr id="364" name="テキスト ボックス 363"/>
        <xdr:cNvSpPr txBox="1"/>
      </xdr:nvSpPr>
      <xdr:spPr>
        <a:xfrm>
          <a:off x="9372111" y="981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35,091</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119024</xdr:rowOff>
    </xdr:from>
    <xdr:to>
      <xdr:col>12</xdr:col>
      <xdr:colOff>561975</xdr:colOff>
      <xdr:row>57</xdr:row>
      <xdr:rowOff>49174</xdr:rowOff>
    </xdr:to>
    <xdr:sp macro="" textlink="">
      <xdr:nvSpPr>
        <xdr:cNvPr id="365" name="円/楕円 364"/>
        <xdr:cNvSpPr/>
      </xdr:nvSpPr>
      <xdr:spPr>
        <a:xfrm>
          <a:off x="8699500" y="972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40301</xdr:rowOff>
    </xdr:from>
    <xdr:ext cx="534377" cy="259045"/>
    <xdr:sp macro="" textlink="">
      <xdr:nvSpPr>
        <xdr:cNvPr id="366" name="テキスト ボックス 365"/>
        <xdr:cNvSpPr txBox="1"/>
      </xdr:nvSpPr>
      <xdr:spPr>
        <a:xfrm>
          <a:off x="8483111" y="981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34,729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91815</xdr:rowOff>
    </xdr:from>
    <xdr:to>
      <xdr:col>11</xdr:col>
      <xdr:colOff>358775</xdr:colOff>
      <xdr:row>57</xdr:row>
      <xdr:rowOff>21965</xdr:rowOff>
    </xdr:to>
    <xdr:sp macro="" textlink="">
      <xdr:nvSpPr>
        <xdr:cNvPr id="367" name="円/楕円 366"/>
        <xdr:cNvSpPr/>
      </xdr:nvSpPr>
      <xdr:spPr>
        <a:xfrm>
          <a:off x="7810500" y="969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13092</xdr:rowOff>
    </xdr:from>
    <xdr:ext cx="534377" cy="259045"/>
    <xdr:sp macro="" textlink="">
      <xdr:nvSpPr>
        <xdr:cNvPr id="368" name="テキスト ボックス 367"/>
        <xdr:cNvSpPr txBox="1"/>
      </xdr:nvSpPr>
      <xdr:spPr>
        <a:xfrm>
          <a:off x="7594111" y="978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39,490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104485</xdr:rowOff>
    </xdr:from>
    <xdr:to>
      <xdr:col>10</xdr:col>
      <xdr:colOff>155575</xdr:colOff>
      <xdr:row>57</xdr:row>
      <xdr:rowOff>34635</xdr:rowOff>
    </xdr:to>
    <xdr:sp macro="" textlink="">
      <xdr:nvSpPr>
        <xdr:cNvPr id="369" name="円/楕円 368"/>
        <xdr:cNvSpPr/>
      </xdr:nvSpPr>
      <xdr:spPr>
        <a:xfrm>
          <a:off x="6921500" y="970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25762</xdr:rowOff>
    </xdr:from>
    <xdr:ext cx="534377" cy="259045"/>
    <xdr:sp macro="" textlink="">
      <xdr:nvSpPr>
        <xdr:cNvPr id="370" name="テキスト ボックス 369"/>
        <xdr:cNvSpPr txBox="1"/>
      </xdr:nvSpPr>
      <xdr:spPr>
        <a:xfrm>
          <a:off x="6705111" y="979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37,273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4" name="テキスト ボックス 38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6" name="テキスト ボックス 38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8" name="テキスト ボックス 38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0" name="テキスト ボックス 38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66548</xdr:rowOff>
    </xdr:from>
    <xdr:to>
      <xdr:col>15</xdr:col>
      <xdr:colOff>180340</xdr:colOff>
      <xdr:row>78</xdr:row>
      <xdr:rowOff>164464</xdr:rowOff>
    </xdr:to>
    <xdr:cxnSp macro="">
      <xdr:nvCxnSpPr>
        <xdr:cNvPr id="394" name="直線コネクタ 393"/>
        <xdr:cNvCxnSpPr/>
      </xdr:nvCxnSpPr>
      <xdr:spPr>
        <a:xfrm flipV="1">
          <a:off x="10475595" y="12068048"/>
          <a:ext cx="1270" cy="1469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168291</xdr:rowOff>
    </xdr:from>
    <xdr:ext cx="469744" cy="259045"/>
    <xdr:sp macro="" textlink="">
      <xdr:nvSpPr>
        <xdr:cNvPr id="395" name="商工費最小値テキスト"/>
        <xdr:cNvSpPr txBox="1"/>
      </xdr:nvSpPr>
      <xdr:spPr>
        <a:xfrm>
          <a:off x="10528300" y="1354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a:t>
          </a:r>
          <a:endParaRPr kumimoji="1" lang="ja-JP" altLang="en-US" sz="1000" b="1">
            <a:latin typeface="ＭＳ Ｐゴシック"/>
          </a:endParaRPr>
        </a:p>
      </xdr:txBody>
    </xdr:sp>
    <xdr:clientData/>
  </xdr:oneCellAnchor>
  <xdr:twoCellAnchor>
    <xdr:from>
      <xdr:col>15</xdr:col>
      <xdr:colOff>92075</xdr:colOff>
      <xdr:row>78</xdr:row>
      <xdr:rowOff>164464</xdr:rowOff>
    </xdr:from>
    <xdr:to>
      <xdr:col>15</xdr:col>
      <xdr:colOff>269875</xdr:colOff>
      <xdr:row>78</xdr:row>
      <xdr:rowOff>164464</xdr:rowOff>
    </xdr:to>
    <xdr:cxnSp macro="">
      <xdr:nvCxnSpPr>
        <xdr:cNvPr id="396" name="直線コネクタ 395"/>
        <xdr:cNvCxnSpPr/>
      </xdr:nvCxnSpPr>
      <xdr:spPr>
        <a:xfrm>
          <a:off x="10388600" y="1353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13225</xdr:rowOff>
    </xdr:from>
    <xdr:ext cx="534377" cy="259045"/>
    <xdr:sp macro="" textlink="">
      <xdr:nvSpPr>
        <xdr:cNvPr id="397" name="商工費最大値テキスト"/>
        <xdr:cNvSpPr txBox="1"/>
      </xdr:nvSpPr>
      <xdr:spPr>
        <a:xfrm>
          <a:off x="10528300" y="1184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39,920</a:t>
          </a:r>
          <a:endParaRPr kumimoji="1" lang="ja-JP" altLang="en-US" sz="1000" b="1">
            <a:latin typeface="ＭＳ Ｐゴシック"/>
          </a:endParaRPr>
        </a:p>
      </xdr:txBody>
    </xdr:sp>
    <xdr:clientData/>
  </xdr:oneCellAnchor>
  <xdr:twoCellAnchor>
    <xdr:from>
      <xdr:col>15</xdr:col>
      <xdr:colOff>92075</xdr:colOff>
      <xdr:row>70</xdr:row>
      <xdr:rowOff>66548</xdr:rowOff>
    </xdr:from>
    <xdr:to>
      <xdr:col>15</xdr:col>
      <xdr:colOff>269875</xdr:colOff>
      <xdr:row>70</xdr:row>
      <xdr:rowOff>66548</xdr:rowOff>
    </xdr:to>
    <xdr:cxnSp macro="">
      <xdr:nvCxnSpPr>
        <xdr:cNvPr id="398" name="直線コネクタ 397"/>
        <xdr:cNvCxnSpPr/>
      </xdr:nvCxnSpPr>
      <xdr:spPr>
        <a:xfrm>
          <a:off x="10388600" y="1206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78169</xdr:rowOff>
    </xdr:from>
    <xdr:to>
      <xdr:col>15</xdr:col>
      <xdr:colOff>180975</xdr:colOff>
      <xdr:row>77</xdr:row>
      <xdr:rowOff>80302</xdr:rowOff>
    </xdr:to>
    <xdr:cxnSp macro="">
      <xdr:nvCxnSpPr>
        <xdr:cNvPr id="399" name="直線コネクタ 398"/>
        <xdr:cNvCxnSpPr/>
      </xdr:nvCxnSpPr>
      <xdr:spPr>
        <a:xfrm>
          <a:off x="9639300" y="13108369"/>
          <a:ext cx="838200" cy="17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47655</xdr:rowOff>
    </xdr:from>
    <xdr:ext cx="534377" cy="259045"/>
    <xdr:sp macro="" textlink="">
      <xdr:nvSpPr>
        <xdr:cNvPr id="400" name="商工費平均値テキスト"/>
        <xdr:cNvSpPr txBox="1"/>
      </xdr:nvSpPr>
      <xdr:spPr>
        <a:xfrm>
          <a:off x="10528300" y="12734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17,183</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24778</xdr:rowOff>
    </xdr:from>
    <xdr:to>
      <xdr:col>15</xdr:col>
      <xdr:colOff>231775</xdr:colOff>
      <xdr:row>75</xdr:row>
      <xdr:rowOff>126378</xdr:rowOff>
    </xdr:to>
    <xdr:sp macro="" textlink="">
      <xdr:nvSpPr>
        <xdr:cNvPr id="401" name="フローチャート : 判断 400"/>
        <xdr:cNvSpPr/>
      </xdr:nvSpPr>
      <xdr:spPr>
        <a:xfrm>
          <a:off x="10426700" y="1288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78169</xdr:rowOff>
    </xdr:from>
    <xdr:to>
      <xdr:col>14</xdr:col>
      <xdr:colOff>28575</xdr:colOff>
      <xdr:row>77</xdr:row>
      <xdr:rowOff>90246</xdr:rowOff>
    </xdr:to>
    <xdr:cxnSp macro="">
      <xdr:nvCxnSpPr>
        <xdr:cNvPr id="402" name="直線コネクタ 401"/>
        <xdr:cNvCxnSpPr/>
      </xdr:nvCxnSpPr>
      <xdr:spPr>
        <a:xfrm flipV="1">
          <a:off x="8750300" y="13108369"/>
          <a:ext cx="889000" cy="18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149022</xdr:rowOff>
    </xdr:from>
    <xdr:to>
      <xdr:col>14</xdr:col>
      <xdr:colOff>79375</xdr:colOff>
      <xdr:row>76</xdr:row>
      <xdr:rowOff>79172</xdr:rowOff>
    </xdr:to>
    <xdr:sp macro="" textlink="">
      <xdr:nvSpPr>
        <xdr:cNvPr id="403" name="フローチャート : 判断 402"/>
        <xdr:cNvSpPr/>
      </xdr:nvSpPr>
      <xdr:spPr>
        <a:xfrm>
          <a:off x="9588500" y="1300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95699</xdr:rowOff>
    </xdr:from>
    <xdr:ext cx="534377" cy="259045"/>
    <xdr:sp macro="" textlink="">
      <xdr:nvSpPr>
        <xdr:cNvPr id="404" name="テキスト ボックス 403"/>
        <xdr:cNvSpPr txBox="1"/>
      </xdr:nvSpPr>
      <xdr:spPr>
        <a:xfrm>
          <a:off x="9372111" y="1278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13,922</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90246</xdr:rowOff>
    </xdr:from>
    <xdr:to>
      <xdr:col>12</xdr:col>
      <xdr:colOff>511175</xdr:colOff>
      <xdr:row>77</xdr:row>
      <xdr:rowOff>125222</xdr:rowOff>
    </xdr:to>
    <xdr:cxnSp macro="">
      <xdr:nvCxnSpPr>
        <xdr:cNvPr id="405" name="直線コネクタ 404"/>
        <xdr:cNvCxnSpPr/>
      </xdr:nvCxnSpPr>
      <xdr:spPr>
        <a:xfrm flipV="1">
          <a:off x="7861300" y="13291896"/>
          <a:ext cx="8890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27636</xdr:rowOff>
    </xdr:from>
    <xdr:to>
      <xdr:col>12</xdr:col>
      <xdr:colOff>561975</xdr:colOff>
      <xdr:row>76</xdr:row>
      <xdr:rowOff>129236</xdr:rowOff>
    </xdr:to>
    <xdr:sp macro="" textlink="">
      <xdr:nvSpPr>
        <xdr:cNvPr id="406" name="フローチャート : 判断 405"/>
        <xdr:cNvSpPr/>
      </xdr:nvSpPr>
      <xdr:spPr>
        <a:xfrm>
          <a:off x="8699500" y="130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145763</xdr:rowOff>
    </xdr:from>
    <xdr:ext cx="534377" cy="259045"/>
    <xdr:sp macro="" textlink="">
      <xdr:nvSpPr>
        <xdr:cNvPr id="407" name="テキスト ボックス 406"/>
        <xdr:cNvSpPr txBox="1"/>
      </xdr:nvSpPr>
      <xdr:spPr>
        <a:xfrm>
          <a:off x="8483111" y="1283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125222</xdr:rowOff>
    </xdr:from>
    <xdr:to>
      <xdr:col>11</xdr:col>
      <xdr:colOff>307975</xdr:colOff>
      <xdr:row>77</xdr:row>
      <xdr:rowOff>128042</xdr:rowOff>
    </xdr:to>
    <xdr:cxnSp macro="">
      <xdr:nvCxnSpPr>
        <xdr:cNvPr id="408" name="直線コネクタ 407"/>
        <xdr:cNvCxnSpPr/>
      </xdr:nvCxnSpPr>
      <xdr:spPr>
        <a:xfrm flipV="1">
          <a:off x="6972300" y="13326872"/>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35789</xdr:rowOff>
    </xdr:from>
    <xdr:to>
      <xdr:col>11</xdr:col>
      <xdr:colOff>358775</xdr:colOff>
      <xdr:row>76</xdr:row>
      <xdr:rowOff>137389</xdr:rowOff>
    </xdr:to>
    <xdr:sp macro="" textlink="">
      <xdr:nvSpPr>
        <xdr:cNvPr id="409" name="フローチャート : 判断 408"/>
        <xdr:cNvSpPr/>
      </xdr:nvSpPr>
      <xdr:spPr>
        <a:xfrm>
          <a:off x="7810500" y="1306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153916</xdr:rowOff>
    </xdr:from>
    <xdr:ext cx="534377" cy="259045"/>
    <xdr:sp macro="" textlink="">
      <xdr:nvSpPr>
        <xdr:cNvPr id="410" name="テキスト ボックス 409"/>
        <xdr:cNvSpPr txBox="1"/>
      </xdr:nvSpPr>
      <xdr:spPr>
        <a:xfrm>
          <a:off x="7594111" y="1284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12,394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66687</xdr:rowOff>
    </xdr:from>
    <xdr:to>
      <xdr:col>10</xdr:col>
      <xdr:colOff>155575</xdr:colOff>
      <xdr:row>76</xdr:row>
      <xdr:rowOff>168287</xdr:rowOff>
    </xdr:to>
    <xdr:sp macro="" textlink="">
      <xdr:nvSpPr>
        <xdr:cNvPr id="411" name="フローチャート : 判断 410"/>
        <xdr:cNvSpPr/>
      </xdr:nvSpPr>
      <xdr:spPr>
        <a:xfrm>
          <a:off x="6921500" y="130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13364</xdr:rowOff>
    </xdr:from>
    <xdr:ext cx="534377" cy="259045"/>
    <xdr:sp macro="" textlink="">
      <xdr:nvSpPr>
        <xdr:cNvPr id="412" name="テキスト ボックス 411"/>
        <xdr:cNvSpPr txBox="1"/>
      </xdr:nvSpPr>
      <xdr:spPr>
        <a:xfrm>
          <a:off x="6705111" y="1287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29502</xdr:rowOff>
    </xdr:from>
    <xdr:to>
      <xdr:col>15</xdr:col>
      <xdr:colOff>231775</xdr:colOff>
      <xdr:row>77</xdr:row>
      <xdr:rowOff>131102</xdr:rowOff>
    </xdr:to>
    <xdr:sp macro="" textlink="">
      <xdr:nvSpPr>
        <xdr:cNvPr id="418" name="円/楕円 417"/>
        <xdr:cNvSpPr/>
      </xdr:nvSpPr>
      <xdr:spPr>
        <a:xfrm>
          <a:off x="10426700" y="1323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7929</xdr:rowOff>
    </xdr:from>
    <xdr:ext cx="469744" cy="259045"/>
    <xdr:sp macro="" textlink="">
      <xdr:nvSpPr>
        <xdr:cNvPr id="419" name="商工費該当値テキスト"/>
        <xdr:cNvSpPr txBox="1"/>
      </xdr:nvSpPr>
      <xdr:spPr>
        <a:xfrm>
          <a:off x="10528300" y="1320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8,059</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27369</xdr:rowOff>
    </xdr:from>
    <xdr:to>
      <xdr:col>14</xdr:col>
      <xdr:colOff>79375</xdr:colOff>
      <xdr:row>76</xdr:row>
      <xdr:rowOff>128969</xdr:rowOff>
    </xdr:to>
    <xdr:sp macro="" textlink="">
      <xdr:nvSpPr>
        <xdr:cNvPr id="420" name="円/楕円 419"/>
        <xdr:cNvSpPr/>
      </xdr:nvSpPr>
      <xdr:spPr>
        <a:xfrm>
          <a:off x="9588500" y="1305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120096</xdr:rowOff>
    </xdr:from>
    <xdr:ext cx="534377" cy="259045"/>
    <xdr:sp macro="" textlink="">
      <xdr:nvSpPr>
        <xdr:cNvPr id="421" name="テキスト ボックス 420"/>
        <xdr:cNvSpPr txBox="1"/>
      </xdr:nvSpPr>
      <xdr:spPr>
        <a:xfrm>
          <a:off x="9372111" y="1315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12,615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39446</xdr:rowOff>
    </xdr:from>
    <xdr:to>
      <xdr:col>12</xdr:col>
      <xdr:colOff>561975</xdr:colOff>
      <xdr:row>77</xdr:row>
      <xdr:rowOff>141046</xdr:rowOff>
    </xdr:to>
    <xdr:sp macro="" textlink="">
      <xdr:nvSpPr>
        <xdr:cNvPr id="422" name="円/楕円 421"/>
        <xdr:cNvSpPr/>
      </xdr:nvSpPr>
      <xdr:spPr>
        <a:xfrm>
          <a:off x="8699500" y="1324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132173</xdr:rowOff>
    </xdr:from>
    <xdr:ext cx="469744" cy="259045"/>
    <xdr:sp macro="" textlink="">
      <xdr:nvSpPr>
        <xdr:cNvPr id="423" name="テキスト ボックス 422"/>
        <xdr:cNvSpPr txBox="1"/>
      </xdr:nvSpPr>
      <xdr:spPr>
        <a:xfrm>
          <a:off x="8515427" y="1333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7,798</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74422</xdr:rowOff>
    </xdr:from>
    <xdr:to>
      <xdr:col>11</xdr:col>
      <xdr:colOff>358775</xdr:colOff>
      <xdr:row>78</xdr:row>
      <xdr:rowOff>4572</xdr:rowOff>
    </xdr:to>
    <xdr:sp macro="" textlink="">
      <xdr:nvSpPr>
        <xdr:cNvPr id="424" name="円/楕円 423"/>
        <xdr:cNvSpPr/>
      </xdr:nvSpPr>
      <xdr:spPr>
        <a:xfrm>
          <a:off x="7810500" y="1327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167149</xdr:rowOff>
    </xdr:from>
    <xdr:ext cx="469744" cy="259045"/>
    <xdr:sp macro="" textlink="">
      <xdr:nvSpPr>
        <xdr:cNvPr id="425" name="テキスト ボックス 424"/>
        <xdr:cNvSpPr txBox="1"/>
      </xdr:nvSpPr>
      <xdr:spPr>
        <a:xfrm>
          <a:off x="7626427" y="1336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77242</xdr:rowOff>
    </xdr:from>
    <xdr:to>
      <xdr:col>10</xdr:col>
      <xdr:colOff>155575</xdr:colOff>
      <xdr:row>78</xdr:row>
      <xdr:rowOff>7392</xdr:rowOff>
    </xdr:to>
    <xdr:sp macro="" textlink="">
      <xdr:nvSpPr>
        <xdr:cNvPr id="426" name="円/楕円 425"/>
        <xdr:cNvSpPr/>
      </xdr:nvSpPr>
      <xdr:spPr>
        <a:xfrm>
          <a:off x="6921500" y="1327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169969</xdr:rowOff>
    </xdr:from>
    <xdr:ext cx="469744" cy="259045"/>
    <xdr:sp macro="" textlink="">
      <xdr:nvSpPr>
        <xdr:cNvPr id="427" name="テキスト ボックス 426"/>
        <xdr:cNvSpPr txBox="1"/>
      </xdr:nvSpPr>
      <xdr:spPr>
        <a:xfrm>
          <a:off x="6737427" y="133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47904</xdr:rowOff>
    </xdr:from>
    <xdr:to>
      <xdr:col>15</xdr:col>
      <xdr:colOff>180340</xdr:colOff>
      <xdr:row>98</xdr:row>
      <xdr:rowOff>38367</xdr:rowOff>
    </xdr:to>
    <xdr:cxnSp macro="">
      <xdr:nvCxnSpPr>
        <xdr:cNvPr id="451" name="直線コネクタ 450"/>
        <xdr:cNvCxnSpPr/>
      </xdr:nvCxnSpPr>
      <xdr:spPr>
        <a:xfrm flipV="1">
          <a:off x="10475595" y="15478404"/>
          <a:ext cx="1270" cy="1362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42194</xdr:rowOff>
    </xdr:from>
    <xdr:ext cx="534377" cy="259045"/>
    <xdr:sp macro="" textlink="">
      <xdr:nvSpPr>
        <xdr:cNvPr id="452" name="土木費最小値テキスト"/>
        <xdr:cNvSpPr txBox="1"/>
      </xdr:nvSpPr>
      <xdr:spPr>
        <a:xfrm>
          <a:off x="10528300" y="1684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13,979</a:t>
          </a:r>
          <a:endParaRPr kumimoji="1" lang="ja-JP" altLang="en-US" sz="1000" b="1">
            <a:latin typeface="ＭＳ Ｐゴシック"/>
          </a:endParaRPr>
        </a:p>
      </xdr:txBody>
    </xdr:sp>
    <xdr:clientData/>
  </xdr:oneCellAnchor>
  <xdr:twoCellAnchor>
    <xdr:from>
      <xdr:col>15</xdr:col>
      <xdr:colOff>92075</xdr:colOff>
      <xdr:row>98</xdr:row>
      <xdr:rowOff>38367</xdr:rowOff>
    </xdr:from>
    <xdr:to>
      <xdr:col>15</xdr:col>
      <xdr:colOff>269875</xdr:colOff>
      <xdr:row>98</xdr:row>
      <xdr:rowOff>38367</xdr:rowOff>
    </xdr:to>
    <xdr:cxnSp macro="">
      <xdr:nvCxnSpPr>
        <xdr:cNvPr id="453" name="直線コネクタ 452"/>
        <xdr:cNvCxnSpPr/>
      </xdr:nvCxnSpPr>
      <xdr:spPr>
        <a:xfrm>
          <a:off x="10388600" y="1684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166031</xdr:rowOff>
    </xdr:from>
    <xdr:ext cx="599010" cy="259045"/>
    <xdr:sp macro="" textlink="">
      <xdr:nvSpPr>
        <xdr:cNvPr id="454" name="土木費最大値テキスト"/>
        <xdr:cNvSpPr txBox="1"/>
      </xdr:nvSpPr>
      <xdr:spPr>
        <a:xfrm>
          <a:off x="10528300" y="1525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121,228</a:t>
          </a:r>
          <a:endParaRPr kumimoji="1" lang="ja-JP" altLang="en-US" sz="1000" b="1">
            <a:latin typeface="ＭＳ Ｐゴシック"/>
          </a:endParaRPr>
        </a:p>
      </xdr:txBody>
    </xdr:sp>
    <xdr:clientData/>
  </xdr:oneCellAnchor>
  <xdr:twoCellAnchor>
    <xdr:from>
      <xdr:col>15</xdr:col>
      <xdr:colOff>92075</xdr:colOff>
      <xdr:row>90</xdr:row>
      <xdr:rowOff>47904</xdr:rowOff>
    </xdr:from>
    <xdr:to>
      <xdr:col>15</xdr:col>
      <xdr:colOff>269875</xdr:colOff>
      <xdr:row>90</xdr:row>
      <xdr:rowOff>47904</xdr:rowOff>
    </xdr:to>
    <xdr:cxnSp macro="">
      <xdr:nvCxnSpPr>
        <xdr:cNvPr id="455" name="直線コネクタ 454"/>
        <xdr:cNvCxnSpPr/>
      </xdr:nvCxnSpPr>
      <xdr:spPr>
        <a:xfrm>
          <a:off x="10388600" y="1547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105690</xdr:rowOff>
    </xdr:from>
    <xdr:to>
      <xdr:col>15</xdr:col>
      <xdr:colOff>180975</xdr:colOff>
      <xdr:row>95</xdr:row>
      <xdr:rowOff>137185</xdr:rowOff>
    </xdr:to>
    <xdr:cxnSp macro="">
      <xdr:nvCxnSpPr>
        <xdr:cNvPr id="456" name="直線コネクタ 455"/>
        <xdr:cNvCxnSpPr/>
      </xdr:nvCxnSpPr>
      <xdr:spPr>
        <a:xfrm>
          <a:off x="9639300" y="16393440"/>
          <a:ext cx="838200" cy="3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125798</xdr:rowOff>
    </xdr:from>
    <xdr:ext cx="534377" cy="259045"/>
    <xdr:sp macro="" textlink="">
      <xdr:nvSpPr>
        <xdr:cNvPr id="457" name="土木費平均値テキスト"/>
        <xdr:cNvSpPr txBox="1"/>
      </xdr:nvSpPr>
      <xdr:spPr>
        <a:xfrm>
          <a:off x="10528300" y="16070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58,896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102921</xdr:rowOff>
    </xdr:from>
    <xdr:to>
      <xdr:col>15</xdr:col>
      <xdr:colOff>231775</xdr:colOff>
      <xdr:row>95</xdr:row>
      <xdr:rowOff>33071</xdr:rowOff>
    </xdr:to>
    <xdr:sp macro="" textlink="">
      <xdr:nvSpPr>
        <xdr:cNvPr id="458" name="フローチャート : 判断 457"/>
        <xdr:cNvSpPr/>
      </xdr:nvSpPr>
      <xdr:spPr>
        <a:xfrm>
          <a:off x="104267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105690</xdr:rowOff>
    </xdr:from>
    <xdr:to>
      <xdr:col>14</xdr:col>
      <xdr:colOff>28575</xdr:colOff>
      <xdr:row>95</xdr:row>
      <xdr:rowOff>113767</xdr:rowOff>
    </xdr:to>
    <xdr:cxnSp macro="">
      <xdr:nvCxnSpPr>
        <xdr:cNvPr id="459" name="直線コネクタ 458"/>
        <xdr:cNvCxnSpPr/>
      </xdr:nvCxnSpPr>
      <xdr:spPr>
        <a:xfrm flipV="1">
          <a:off x="8750300" y="16393440"/>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121120</xdr:rowOff>
    </xdr:from>
    <xdr:to>
      <xdr:col>14</xdr:col>
      <xdr:colOff>79375</xdr:colOff>
      <xdr:row>95</xdr:row>
      <xdr:rowOff>51270</xdr:rowOff>
    </xdr:to>
    <xdr:sp macro="" textlink="">
      <xdr:nvSpPr>
        <xdr:cNvPr id="460" name="フローチャート : 判断 459"/>
        <xdr:cNvSpPr/>
      </xdr:nvSpPr>
      <xdr:spPr>
        <a:xfrm>
          <a:off x="9588500" y="162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67797</xdr:rowOff>
    </xdr:from>
    <xdr:ext cx="534377" cy="259045"/>
    <xdr:sp macro="" textlink="">
      <xdr:nvSpPr>
        <xdr:cNvPr id="461" name="テキスト ボックス 460"/>
        <xdr:cNvSpPr txBox="1"/>
      </xdr:nvSpPr>
      <xdr:spPr>
        <a:xfrm>
          <a:off x="9372111" y="1601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57,463</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113767</xdr:rowOff>
    </xdr:from>
    <xdr:to>
      <xdr:col>12</xdr:col>
      <xdr:colOff>511175</xdr:colOff>
      <xdr:row>96</xdr:row>
      <xdr:rowOff>51499</xdr:rowOff>
    </xdr:to>
    <xdr:cxnSp macro="">
      <xdr:nvCxnSpPr>
        <xdr:cNvPr id="462" name="直線コネクタ 461"/>
        <xdr:cNvCxnSpPr/>
      </xdr:nvCxnSpPr>
      <xdr:spPr>
        <a:xfrm flipV="1">
          <a:off x="7861300" y="16401517"/>
          <a:ext cx="889000" cy="10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70434</xdr:rowOff>
    </xdr:from>
    <xdr:to>
      <xdr:col>12</xdr:col>
      <xdr:colOff>561975</xdr:colOff>
      <xdr:row>95</xdr:row>
      <xdr:rowOff>584</xdr:rowOff>
    </xdr:to>
    <xdr:sp macro="" textlink="">
      <xdr:nvSpPr>
        <xdr:cNvPr id="463" name="フローチャート : 判断 462"/>
        <xdr:cNvSpPr/>
      </xdr:nvSpPr>
      <xdr:spPr>
        <a:xfrm>
          <a:off x="8699500" y="16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17111</xdr:rowOff>
    </xdr:from>
    <xdr:ext cx="534377" cy="259045"/>
    <xdr:sp macro="" textlink="">
      <xdr:nvSpPr>
        <xdr:cNvPr id="464" name="テキスト ボックス 463"/>
        <xdr:cNvSpPr txBox="1"/>
      </xdr:nvSpPr>
      <xdr:spPr>
        <a:xfrm>
          <a:off x="8483111" y="1596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61,454</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51499</xdr:rowOff>
    </xdr:from>
    <xdr:to>
      <xdr:col>11</xdr:col>
      <xdr:colOff>307975</xdr:colOff>
      <xdr:row>96</xdr:row>
      <xdr:rowOff>86931</xdr:rowOff>
    </xdr:to>
    <xdr:cxnSp macro="">
      <xdr:nvCxnSpPr>
        <xdr:cNvPr id="465" name="直線コネクタ 464"/>
        <xdr:cNvCxnSpPr/>
      </xdr:nvCxnSpPr>
      <xdr:spPr>
        <a:xfrm flipV="1">
          <a:off x="6972300" y="16510699"/>
          <a:ext cx="889000" cy="3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5665</xdr:rowOff>
    </xdr:from>
    <xdr:to>
      <xdr:col>11</xdr:col>
      <xdr:colOff>358775</xdr:colOff>
      <xdr:row>95</xdr:row>
      <xdr:rowOff>107265</xdr:rowOff>
    </xdr:to>
    <xdr:sp macro="" textlink="">
      <xdr:nvSpPr>
        <xdr:cNvPr id="466" name="フローチャート : 判断 465"/>
        <xdr:cNvSpPr/>
      </xdr:nvSpPr>
      <xdr:spPr>
        <a:xfrm>
          <a:off x="7810500" y="162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123792</xdr:rowOff>
    </xdr:from>
    <xdr:ext cx="534377" cy="259045"/>
    <xdr:sp macro="" textlink="">
      <xdr:nvSpPr>
        <xdr:cNvPr id="467" name="テキスト ボックス 466"/>
        <xdr:cNvSpPr txBox="1"/>
      </xdr:nvSpPr>
      <xdr:spPr>
        <a:xfrm>
          <a:off x="7594111" y="1606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10706</xdr:rowOff>
    </xdr:from>
    <xdr:to>
      <xdr:col>10</xdr:col>
      <xdr:colOff>155575</xdr:colOff>
      <xdr:row>95</xdr:row>
      <xdr:rowOff>112306</xdr:rowOff>
    </xdr:to>
    <xdr:sp macro="" textlink="">
      <xdr:nvSpPr>
        <xdr:cNvPr id="468" name="フローチャート : 判断 467"/>
        <xdr:cNvSpPr/>
      </xdr:nvSpPr>
      <xdr:spPr>
        <a:xfrm>
          <a:off x="6921500" y="1629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128833</xdr:rowOff>
    </xdr:from>
    <xdr:ext cx="534377" cy="259045"/>
    <xdr:sp macro="" textlink="">
      <xdr:nvSpPr>
        <xdr:cNvPr id="469" name="テキスト ボックス 468"/>
        <xdr:cNvSpPr txBox="1"/>
      </xdr:nvSpPr>
      <xdr:spPr>
        <a:xfrm>
          <a:off x="6705111" y="1607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52,657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86385</xdr:rowOff>
    </xdr:from>
    <xdr:to>
      <xdr:col>15</xdr:col>
      <xdr:colOff>231775</xdr:colOff>
      <xdr:row>96</xdr:row>
      <xdr:rowOff>16535</xdr:rowOff>
    </xdr:to>
    <xdr:sp macro="" textlink="">
      <xdr:nvSpPr>
        <xdr:cNvPr id="475" name="円/楕円 474"/>
        <xdr:cNvSpPr/>
      </xdr:nvSpPr>
      <xdr:spPr>
        <a:xfrm>
          <a:off x="10426700" y="1637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64812</xdr:rowOff>
    </xdr:from>
    <xdr:ext cx="534377" cy="259045"/>
    <xdr:sp macro="" textlink="">
      <xdr:nvSpPr>
        <xdr:cNvPr id="476" name="土木費該当値テキスト"/>
        <xdr:cNvSpPr txBox="1"/>
      </xdr:nvSpPr>
      <xdr:spPr>
        <a:xfrm>
          <a:off x="10528300" y="1635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46,698</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54890</xdr:rowOff>
    </xdr:from>
    <xdr:to>
      <xdr:col>14</xdr:col>
      <xdr:colOff>79375</xdr:colOff>
      <xdr:row>95</xdr:row>
      <xdr:rowOff>156490</xdr:rowOff>
    </xdr:to>
    <xdr:sp macro="" textlink="">
      <xdr:nvSpPr>
        <xdr:cNvPr id="477" name="円/楕円 476"/>
        <xdr:cNvSpPr/>
      </xdr:nvSpPr>
      <xdr:spPr>
        <a:xfrm>
          <a:off x="9588500" y="1634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147617</xdr:rowOff>
    </xdr:from>
    <xdr:ext cx="534377" cy="259045"/>
    <xdr:sp macro="" textlink="">
      <xdr:nvSpPr>
        <xdr:cNvPr id="478" name="テキスト ボックス 477"/>
        <xdr:cNvSpPr txBox="1"/>
      </xdr:nvSpPr>
      <xdr:spPr>
        <a:xfrm>
          <a:off x="9372111" y="164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49,178</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62967</xdr:rowOff>
    </xdr:from>
    <xdr:to>
      <xdr:col>12</xdr:col>
      <xdr:colOff>561975</xdr:colOff>
      <xdr:row>95</xdr:row>
      <xdr:rowOff>164567</xdr:rowOff>
    </xdr:to>
    <xdr:sp macro="" textlink="">
      <xdr:nvSpPr>
        <xdr:cNvPr id="479" name="円/楕円 478"/>
        <xdr:cNvSpPr/>
      </xdr:nvSpPr>
      <xdr:spPr>
        <a:xfrm>
          <a:off x="8699500" y="1635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155694</xdr:rowOff>
    </xdr:from>
    <xdr:ext cx="534377" cy="259045"/>
    <xdr:sp macro="" textlink="">
      <xdr:nvSpPr>
        <xdr:cNvPr id="480" name="テキスト ボックス 479"/>
        <xdr:cNvSpPr txBox="1"/>
      </xdr:nvSpPr>
      <xdr:spPr>
        <a:xfrm>
          <a:off x="8483111" y="1644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48,542</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699</xdr:rowOff>
    </xdr:from>
    <xdr:to>
      <xdr:col>11</xdr:col>
      <xdr:colOff>358775</xdr:colOff>
      <xdr:row>96</xdr:row>
      <xdr:rowOff>102299</xdr:rowOff>
    </xdr:to>
    <xdr:sp macro="" textlink="">
      <xdr:nvSpPr>
        <xdr:cNvPr id="481" name="円/楕円 480"/>
        <xdr:cNvSpPr/>
      </xdr:nvSpPr>
      <xdr:spPr>
        <a:xfrm>
          <a:off x="7810500" y="1645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93426</xdr:rowOff>
    </xdr:from>
    <xdr:ext cx="534377" cy="259045"/>
    <xdr:sp macro="" textlink="">
      <xdr:nvSpPr>
        <xdr:cNvPr id="482" name="テキスト ボックス 481"/>
        <xdr:cNvSpPr txBox="1"/>
      </xdr:nvSpPr>
      <xdr:spPr>
        <a:xfrm>
          <a:off x="7594111" y="1655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39,945</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36131</xdr:rowOff>
    </xdr:from>
    <xdr:to>
      <xdr:col>10</xdr:col>
      <xdr:colOff>155575</xdr:colOff>
      <xdr:row>96</xdr:row>
      <xdr:rowOff>137731</xdr:rowOff>
    </xdr:to>
    <xdr:sp macro="" textlink="">
      <xdr:nvSpPr>
        <xdr:cNvPr id="483" name="円/楕円 482"/>
        <xdr:cNvSpPr/>
      </xdr:nvSpPr>
      <xdr:spPr>
        <a:xfrm>
          <a:off x="6921500" y="1649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128858</xdr:rowOff>
    </xdr:from>
    <xdr:ext cx="534377" cy="259045"/>
    <xdr:sp macro="" textlink="">
      <xdr:nvSpPr>
        <xdr:cNvPr id="484" name="テキスト ボックス 483"/>
        <xdr:cNvSpPr txBox="1"/>
      </xdr:nvSpPr>
      <xdr:spPr>
        <a:xfrm>
          <a:off x="6705111" y="1658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37,155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497" name="テキスト ボックス 496"/>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5" name="テキスト ボックス 50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07" name="テキスト ボックス 50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110113</xdr:rowOff>
    </xdr:from>
    <xdr:to>
      <xdr:col>23</xdr:col>
      <xdr:colOff>516889</xdr:colOff>
      <xdr:row>38</xdr:row>
      <xdr:rowOff>170136</xdr:rowOff>
    </xdr:to>
    <xdr:cxnSp macro="">
      <xdr:nvCxnSpPr>
        <xdr:cNvPr id="511" name="直線コネクタ 510"/>
        <xdr:cNvCxnSpPr/>
      </xdr:nvCxnSpPr>
      <xdr:spPr>
        <a:xfrm flipV="1">
          <a:off x="16317595" y="5253613"/>
          <a:ext cx="1269" cy="1431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2513</xdr:rowOff>
    </xdr:from>
    <xdr:ext cx="534377" cy="259045"/>
    <xdr:sp macro="" textlink="">
      <xdr:nvSpPr>
        <xdr:cNvPr id="512" name="消防費最小値テキスト"/>
        <xdr:cNvSpPr txBox="1"/>
      </xdr:nvSpPr>
      <xdr:spPr>
        <a:xfrm>
          <a:off x="16370300" y="668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13,068</a:t>
          </a:r>
          <a:endParaRPr kumimoji="1" lang="ja-JP" altLang="en-US" sz="1000" b="1">
            <a:latin typeface="ＭＳ Ｐゴシック"/>
          </a:endParaRPr>
        </a:p>
      </xdr:txBody>
    </xdr:sp>
    <xdr:clientData/>
  </xdr:oneCellAnchor>
  <xdr:twoCellAnchor>
    <xdr:from>
      <xdr:col>23</xdr:col>
      <xdr:colOff>428625</xdr:colOff>
      <xdr:row>38</xdr:row>
      <xdr:rowOff>170136</xdr:rowOff>
    </xdr:from>
    <xdr:to>
      <xdr:col>23</xdr:col>
      <xdr:colOff>606425</xdr:colOff>
      <xdr:row>38</xdr:row>
      <xdr:rowOff>170136</xdr:rowOff>
    </xdr:to>
    <xdr:cxnSp macro="">
      <xdr:nvCxnSpPr>
        <xdr:cNvPr id="513" name="直線コネクタ 512"/>
        <xdr:cNvCxnSpPr/>
      </xdr:nvCxnSpPr>
      <xdr:spPr>
        <a:xfrm>
          <a:off x="16230600" y="6685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56790</xdr:rowOff>
    </xdr:from>
    <xdr:ext cx="534377" cy="259045"/>
    <xdr:sp macro="" textlink="">
      <xdr:nvSpPr>
        <xdr:cNvPr id="514" name="消防費最大値テキスト"/>
        <xdr:cNvSpPr txBox="1"/>
      </xdr:nvSpPr>
      <xdr:spPr>
        <a:xfrm>
          <a:off x="16370300" y="502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56,906</a:t>
          </a:r>
          <a:endParaRPr kumimoji="1" lang="ja-JP" altLang="en-US" sz="1000" b="1">
            <a:latin typeface="ＭＳ Ｐゴシック"/>
          </a:endParaRPr>
        </a:p>
      </xdr:txBody>
    </xdr:sp>
    <xdr:clientData/>
  </xdr:oneCellAnchor>
  <xdr:twoCellAnchor>
    <xdr:from>
      <xdr:col>23</xdr:col>
      <xdr:colOff>428625</xdr:colOff>
      <xdr:row>30</xdr:row>
      <xdr:rowOff>110113</xdr:rowOff>
    </xdr:from>
    <xdr:to>
      <xdr:col>23</xdr:col>
      <xdr:colOff>606425</xdr:colOff>
      <xdr:row>30</xdr:row>
      <xdr:rowOff>110113</xdr:rowOff>
    </xdr:to>
    <xdr:cxnSp macro="">
      <xdr:nvCxnSpPr>
        <xdr:cNvPr id="515" name="直線コネクタ 514"/>
        <xdr:cNvCxnSpPr/>
      </xdr:nvCxnSpPr>
      <xdr:spPr>
        <a:xfrm>
          <a:off x="16230600" y="525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167589</xdr:rowOff>
    </xdr:from>
    <xdr:to>
      <xdr:col>23</xdr:col>
      <xdr:colOff>517525</xdr:colOff>
      <xdr:row>36</xdr:row>
      <xdr:rowOff>57371</xdr:rowOff>
    </xdr:to>
    <xdr:cxnSp macro="">
      <xdr:nvCxnSpPr>
        <xdr:cNvPr id="516" name="直線コネクタ 515"/>
        <xdr:cNvCxnSpPr/>
      </xdr:nvCxnSpPr>
      <xdr:spPr>
        <a:xfrm>
          <a:off x="15481300" y="5653989"/>
          <a:ext cx="838200" cy="57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155309</xdr:rowOff>
    </xdr:from>
    <xdr:ext cx="534377" cy="259045"/>
    <xdr:sp macro="" textlink="">
      <xdr:nvSpPr>
        <xdr:cNvPr id="517" name="消防費平均値テキスト"/>
        <xdr:cNvSpPr txBox="1"/>
      </xdr:nvSpPr>
      <xdr:spPr>
        <a:xfrm>
          <a:off x="16370300" y="59846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28,417</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132432</xdr:rowOff>
    </xdr:from>
    <xdr:to>
      <xdr:col>23</xdr:col>
      <xdr:colOff>568325</xdr:colOff>
      <xdr:row>36</xdr:row>
      <xdr:rowOff>62582</xdr:rowOff>
    </xdr:to>
    <xdr:sp macro="" textlink="">
      <xdr:nvSpPr>
        <xdr:cNvPr id="518" name="フローチャート : 判断 517"/>
        <xdr:cNvSpPr/>
      </xdr:nvSpPr>
      <xdr:spPr>
        <a:xfrm>
          <a:off x="16268700" y="61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167589</xdr:rowOff>
    </xdr:from>
    <xdr:to>
      <xdr:col>22</xdr:col>
      <xdr:colOff>365125</xdr:colOff>
      <xdr:row>36</xdr:row>
      <xdr:rowOff>76019</xdr:rowOff>
    </xdr:to>
    <xdr:cxnSp macro="">
      <xdr:nvCxnSpPr>
        <xdr:cNvPr id="519" name="直線コネクタ 518"/>
        <xdr:cNvCxnSpPr/>
      </xdr:nvCxnSpPr>
      <xdr:spPr>
        <a:xfrm flipV="1">
          <a:off x="14592300" y="5653989"/>
          <a:ext cx="889000" cy="59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120741</xdr:rowOff>
    </xdr:from>
    <xdr:to>
      <xdr:col>22</xdr:col>
      <xdr:colOff>415925</xdr:colOff>
      <xdr:row>36</xdr:row>
      <xdr:rowOff>50891</xdr:rowOff>
    </xdr:to>
    <xdr:sp macro="" textlink="">
      <xdr:nvSpPr>
        <xdr:cNvPr id="520" name="フローチャート : 判断 519"/>
        <xdr:cNvSpPr/>
      </xdr:nvSpPr>
      <xdr:spPr>
        <a:xfrm>
          <a:off x="15430500" y="612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42018</xdr:rowOff>
    </xdr:from>
    <xdr:ext cx="534377" cy="259045"/>
    <xdr:sp macro="" textlink="">
      <xdr:nvSpPr>
        <xdr:cNvPr id="521" name="テキスト ボックス 520"/>
        <xdr:cNvSpPr txBox="1"/>
      </xdr:nvSpPr>
      <xdr:spPr>
        <a:xfrm>
          <a:off x="15214111" y="621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28,775</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76019</xdr:rowOff>
    </xdr:from>
    <xdr:to>
      <xdr:col>21</xdr:col>
      <xdr:colOff>161925</xdr:colOff>
      <xdr:row>36</xdr:row>
      <xdr:rowOff>107435</xdr:rowOff>
    </xdr:to>
    <xdr:cxnSp macro="">
      <xdr:nvCxnSpPr>
        <xdr:cNvPr id="522" name="直線コネクタ 521"/>
        <xdr:cNvCxnSpPr/>
      </xdr:nvCxnSpPr>
      <xdr:spPr>
        <a:xfrm flipV="1">
          <a:off x="13703300" y="6248219"/>
          <a:ext cx="889000" cy="3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71951</xdr:rowOff>
    </xdr:from>
    <xdr:to>
      <xdr:col>21</xdr:col>
      <xdr:colOff>212725</xdr:colOff>
      <xdr:row>37</xdr:row>
      <xdr:rowOff>2101</xdr:rowOff>
    </xdr:to>
    <xdr:sp macro="" textlink="">
      <xdr:nvSpPr>
        <xdr:cNvPr id="523" name="フローチャート : 判断 522"/>
        <xdr:cNvSpPr/>
      </xdr:nvSpPr>
      <xdr:spPr>
        <a:xfrm>
          <a:off x="14541500" y="624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164678</xdr:rowOff>
    </xdr:from>
    <xdr:ext cx="534377" cy="259045"/>
    <xdr:sp macro="" textlink="">
      <xdr:nvSpPr>
        <xdr:cNvPr id="524" name="テキスト ボックス 523"/>
        <xdr:cNvSpPr txBox="1"/>
      </xdr:nvSpPr>
      <xdr:spPr>
        <a:xfrm>
          <a:off x="14325111" y="633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25,019</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107435</xdr:rowOff>
    </xdr:from>
    <xdr:to>
      <xdr:col>19</xdr:col>
      <xdr:colOff>644525</xdr:colOff>
      <xdr:row>36</xdr:row>
      <xdr:rowOff>128401</xdr:rowOff>
    </xdr:to>
    <xdr:cxnSp macro="">
      <xdr:nvCxnSpPr>
        <xdr:cNvPr id="525" name="直線コネクタ 524"/>
        <xdr:cNvCxnSpPr/>
      </xdr:nvCxnSpPr>
      <xdr:spPr>
        <a:xfrm flipV="1">
          <a:off x="12814300" y="6279635"/>
          <a:ext cx="889000" cy="2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97979</xdr:rowOff>
    </xdr:from>
    <xdr:to>
      <xdr:col>20</xdr:col>
      <xdr:colOff>9525</xdr:colOff>
      <xdr:row>37</xdr:row>
      <xdr:rowOff>28129</xdr:rowOff>
    </xdr:to>
    <xdr:sp macro="" textlink="">
      <xdr:nvSpPr>
        <xdr:cNvPr id="526" name="フローチャート : 判断 525"/>
        <xdr:cNvSpPr/>
      </xdr:nvSpPr>
      <xdr:spPr>
        <a:xfrm>
          <a:off x="13652500" y="627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19256</xdr:rowOff>
    </xdr:from>
    <xdr:ext cx="534377" cy="259045"/>
    <xdr:sp macro="" textlink="">
      <xdr:nvSpPr>
        <xdr:cNvPr id="527" name="テキスト ボックス 526"/>
        <xdr:cNvSpPr txBox="1"/>
      </xdr:nvSpPr>
      <xdr:spPr>
        <a:xfrm>
          <a:off x="13436111" y="636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24,222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65322</xdr:rowOff>
    </xdr:from>
    <xdr:to>
      <xdr:col>18</xdr:col>
      <xdr:colOff>492125</xdr:colOff>
      <xdr:row>36</xdr:row>
      <xdr:rowOff>166922</xdr:rowOff>
    </xdr:to>
    <xdr:sp macro="" textlink="">
      <xdr:nvSpPr>
        <xdr:cNvPr id="528" name="フローチャート : 判断 527"/>
        <xdr:cNvSpPr/>
      </xdr:nvSpPr>
      <xdr:spPr>
        <a:xfrm>
          <a:off x="12763500" y="623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11999</xdr:rowOff>
    </xdr:from>
    <xdr:ext cx="534377" cy="259045"/>
    <xdr:sp macro="" textlink="">
      <xdr:nvSpPr>
        <xdr:cNvPr id="529" name="テキスト ボックス 528"/>
        <xdr:cNvSpPr txBox="1"/>
      </xdr:nvSpPr>
      <xdr:spPr>
        <a:xfrm>
          <a:off x="12547111" y="601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25,222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6571</xdr:rowOff>
    </xdr:from>
    <xdr:to>
      <xdr:col>23</xdr:col>
      <xdr:colOff>568325</xdr:colOff>
      <xdr:row>36</xdr:row>
      <xdr:rowOff>108171</xdr:rowOff>
    </xdr:to>
    <xdr:sp macro="" textlink="">
      <xdr:nvSpPr>
        <xdr:cNvPr id="535" name="円/楕円 534"/>
        <xdr:cNvSpPr/>
      </xdr:nvSpPr>
      <xdr:spPr>
        <a:xfrm>
          <a:off x="16268700" y="617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156448</xdr:rowOff>
    </xdr:from>
    <xdr:ext cx="534377" cy="259045"/>
    <xdr:sp macro="" textlink="">
      <xdr:nvSpPr>
        <xdr:cNvPr id="536" name="消防費該当値テキスト"/>
        <xdr:cNvSpPr txBox="1"/>
      </xdr:nvSpPr>
      <xdr:spPr>
        <a:xfrm>
          <a:off x="16370300" y="615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27,021</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116789</xdr:rowOff>
    </xdr:from>
    <xdr:to>
      <xdr:col>22</xdr:col>
      <xdr:colOff>415925</xdr:colOff>
      <xdr:row>33</xdr:row>
      <xdr:rowOff>46939</xdr:rowOff>
    </xdr:to>
    <xdr:sp macro="" textlink="">
      <xdr:nvSpPr>
        <xdr:cNvPr id="537" name="円/楕円 536"/>
        <xdr:cNvSpPr/>
      </xdr:nvSpPr>
      <xdr:spPr>
        <a:xfrm>
          <a:off x="15430500" y="560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31</xdr:row>
      <xdr:rowOff>63466</xdr:rowOff>
    </xdr:from>
    <xdr:ext cx="534377" cy="259045"/>
    <xdr:sp macro="" textlink="">
      <xdr:nvSpPr>
        <xdr:cNvPr id="538" name="テキスト ボックス 537"/>
        <xdr:cNvSpPr txBox="1"/>
      </xdr:nvSpPr>
      <xdr:spPr>
        <a:xfrm>
          <a:off x="15214111" y="537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44,646</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25219</xdr:rowOff>
    </xdr:from>
    <xdr:to>
      <xdr:col>21</xdr:col>
      <xdr:colOff>212725</xdr:colOff>
      <xdr:row>36</xdr:row>
      <xdr:rowOff>126819</xdr:rowOff>
    </xdr:to>
    <xdr:sp macro="" textlink="">
      <xdr:nvSpPr>
        <xdr:cNvPr id="539" name="円/楕円 538"/>
        <xdr:cNvSpPr/>
      </xdr:nvSpPr>
      <xdr:spPr>
        <a:xfrm>
          <a:off x="14541500" y="619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143346</xdr:rowOff>
    </xdr:from>
    <xdr:ext cx="534377" cy="259045"/>
    <xdr:sp macro="" textlink="">
      <xdr:nvSpPr>
        <xdr:cNvPr id="540" name="テキスト ボックス 539"/>
        <xdr:cNvSpPr txBox="1"/>
      </xdr:nvSpPr>
      <xdr:spPr>
        <a:xfrm>
          <a:off x="14325111" y="597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26,450</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56635</xdr:rowOff>
    </xdr:from>
    <xdr:to>
      <xdr:col>20</xdr:col>
      <xdr:colOff>9525</xdr:colOff>
      <xdr:row>36</xdr:row>
      <xdr:rowOff>158235</xdr:rowOff>
    </xdr:to>
    <xdr:sp macro="" textlink="">
      <xdr:nvSpPr>
        <xdr:cNvPr id="541" name="円/楕円 540"/>
        <xdr:cNvSpPr/>
      </xdr:nvSpPr>
      <xdr:spPr>
        <a:xfrm>
          <a:off x="13652500" y="62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3312</xdr:rowOff>
    </xdr:from>
    <xdr:ext cx="534377" cy="259045"/>
    <xdr:sp macro="" textlink="">
      <xdr:nvSpPr>
        <xdr:cNvPr id="542" name="テキスト ボックス 541"/>
        <xdr:cNvSpPr txBox="1"/>
      </xdr:nvSpPr>
      <xdr:spPr>
        <a:xfrm>
          <a:off x="13436111" y="60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25,488</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77601</xdr:rowOff>
    </xdr:from>
    <xdr:to>
      <xdr:col>18</xdr:col>
      <xdr:colOff>492125</xdr:colOff>
      <xdr:row>37</xdr:row>
      <xdr:rowOff>7751</xdr:rowOff>
    </xdr:to>
    <xdr:sp macro="" textlink="">
      <xdr:nvSpPr>
        <xdr:cNvPr id="543" name="円/楕円 542"/>
        <xdr:cNvSpPr/>
      </xdr:nvSpPr>
      <xdr:spPr>
        <a:xfrm>
          <a:off x="12763500" y="624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170328</xdr:rowOff>
    </xdr:from>
    <xdr:ext cx="534377" cy="259045"/>
    <xdr:sp macro="" textlink="">
      <xdr:nvSpPr>
        <xdr:cNvPr id="544" name="テキスト ボックス 543"/>
        <xdr:cNvSpPr txBox="1"/>
      </xdr:nvSpPr>
      <xdr:spPr>
        <a:xfrm>
          <a:off x="12547111" y="634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24,846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3" name="テキスト ボックス 56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99368</xdr:rowOff>
    </xdr:from>
    <xdr:to>
      <xdr:col>23</xdr:col>
      <xdr:colOff>516889</xdr:colOff>
      <xdr:row>59</xdr:row>
      <xdr:rowOff>103995</xdr:rowOff>
    </xdr:to>
    <xdr:cxnSp macro="">
      <xdr:nvCxnSpPr>
        <xdr:cNvPr id="571" name="直線コネクタ 570"/>
        <xdr:cNvCxnSpPr/>
      </xdr:nvCxnSpPr>
      <xdr:spPr>
        <a:xfrm flipV="1">
          <a:off x="16317595" y="8671868"/>
          <a:ext cx="1269" cy="1547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107822</xdr:rowOff>
    </xdr:from>
    <xdr:ext cx="534377" cy="259045"/>
    <xdr:sp macro="" textlink="">
      <xdr:nvSpPr>
        <xdr:cNvPr id="572" name="教育費最小値テキスト"/>
        <xdr:cNvSpPr txBox="1"/>
      </xdr:nvSpPr>
      <xdr:spPr>
        <a:xfrm>
          <a:off x="16370300" y="1022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29,530</a:t>
          </a:r>
          <a:endParaRPr kumimoji="1" lang="ja-JP" altLang="en-US" sz="1000" b="1">
            <a:latin typeface="ＭＳ Ｐゴシック"/>
          </a:endParaRPr>
        </a:p>
      </xdr:txBody>
    </xdr:sp>
    <xdr:clientData/>
  </xdr:oneCellAnchor>
  <xdr:twoCellAnchor>
    <xdr:from>
      <xdr:col>23</xdr:col>
      <xdr:colOff>428625</xdr:colOff>
      <xdr:row>59</xdr:row>
      <xdr:rowOff>103995</xdr:rowOff>
    </xdr:from>
    <xdr:to>
      <xdr:col>23</xdr:col>
      <xdr:colOff>606425</xdr:colOff>
      <xdr:row>59</xdr:row>
      <xdr:rowOff>103995</xdr:rowOff>
    </xdr:to>
    <xdr:cxnSp macro="">
      <xdr:nvCxnSpPr>
        <xdr:cNvPr id="573" name="直線コネクタ 572"/>
        <xdr:cNvCxnSpPr/>
      </xdr:nvCxnSpPr>
      <xdr:spPr>
        <a:xfrm>
          <a:off x="16230600" y="1021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46045</xdr:rowOff>
    </xdr:from>
    <xdr:ext cx="599010" cy="259045"/>
    <xdr:sp macro="" textlink="">
      <xdr:nvSpPr>
        <xdr:cNvPr id="574" name="教育費最大値テキスト"/>
        <xdr:cNvSpPr txBox="1"/>
      </xdr:nvSpPr>
      <xdr:spPr>
        <a:xfrm>
          <a:off x="16370300" y="844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171,705</a:t>
          </a:r>
          <a:endParaRPr kumimoji="1" lang="ja-JP" altLang="en-US" sz="1000" b="1">
            <a:latin typeface="ＭＳ Ｐゴシック"/>
          </a:endParaRPr>
        </a:p>
      </xdr:txBody>
    </xdr:sp>
    <xdr:clientData/>
  </xdr:oneCellAnchor>
  <xdr:twoCellAnchor>
    <xdr:from>
      <xdr:col>23</xdr:col>
      <xdr:colOff>428625</xdr:colOff>
      <xdr:row>50</xdr:row>
      <xdr:rowOff>99368</xdr:rowOff>
    </xdr:from>
    <xdr:to>
      <xdr:col>23</xdr:col>
      <xdr:colOff>606425</xdr:colOff>
      <xdr:row>50</xdr:row>
      <xdr:rowOff>99368</xdr:rowOff>
    </xdr:to>
    <xdr:cxnSp macro="">
      <xdr:nvCxnSpPr>
        <xdr:cNvPr id="575" name="直線コネクタ 574"/>
        <xdr:cNvCxnSpPr/>
      </xdr:nvCxnSpPr>
      <xdr:spPr>
        <a:xfrm>
          <a:off x="16230600" y="86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137958</xdr:rowOff>
    </xdr:from>
    <xdr:to>
      <xdr:col>23</xdr:col>
      <xdr:colOff>517525</xdr:colOff>
      <xdr:row>58</xdr:row>
      <xdr:rowOff>6927</xdr:rowOff>
    </xdr:to>
    <xdr:cxnSp macro="">
      <xdr:nvCxnSpPr>
        <xdr:cNvPr id="576" name="直線コネクタ 575"/>
        <xdr:cNvCxnSpPr/>
      </xdr:nvCxnSpPr>
      <xdr:spPr>
        <a:xfrm>
          <a:off x="15481300" y="9910608"/>
          <a:ext cx="838200" cy="4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73601</xdr:rowOff>
    </xdr:from>
    <xdr:ext cx="534377" cy="259045"/>
    <xdr:sp macro="" textlink="">
      <xdr:nvSpPr>
        <xdr:cNvPr id="577" name="教育費平均値テキスト"/>
        <xdr:cNvSpPr txBox="1"/>
      </xdr:nvSpPr>
      <xdr:spPr>
        <a:xfrm>
          <a:off x="16370300" y="9674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61,257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50724</xdr:rowOff>
    </xdr:from>
    <xdr:to>
      <xdr:col>23</xdr:col>
      <xdr:colOff>568325</xdr:colOff>
      <xdr:row>57</xdr:row>
      <xdr:rowOff>152324</xdr:rowOff>
    </xdr:to>
    <xdr:sp macro="" textlink="">
      <xdr:nvSpPr>
        <xdr:cNvPr id="578" name="フローチャート : 判断 577"/>
        <xdr:cNvSpPr/>
      </xdr:nvSpPr>
      <xdr:spPr>
        <a:xfrm>
          <a:off x="16268700" y="982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137958</xdr:rowOff>
    </xdr:from>
    <xdr:to>
      <xdr:col>22</xdr:col>
      <xdr:colOff>365125</xdr:colOff>
      <xdr:row>58</xdr:row>
      <xdr:rowOff>18281</xdr:rowOff>
    </xdr:to>
    <xdr:cxnSp macro="">
      <xdr:nvCxnSpPr>
        <xdr:cNvPr id="579" name="直線コネクタ 578"/>
        <xdr:cNvCxnSpPr/>
      </xdr:nvCxnSpPr>
      <xdr:spPr>
        <a:xfrm flipV="1">
          <a:off x="14592300" y="9910608"/>
          <a:ext cx="889000" cy="5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13767</xdr:rowOff>
    </xdr:from>
    <xdr:to>
      <xdr:col>22</xdr:col>
      <xdr:colOff>415925</xdr:colOff>
      <xdr:row>57</xdr:row>
      <xdr:rowOff>115367</xdr:rowOff>
    </xdr:to>
    <xdr:sp macro="" textlink="">
      <xdr:nvSpPr>
        <xdr:cNvPr id="580" name="フローチャート : 判断 579"/>
        <xdr:cNvSpPr/>
      </xdr:nvSpPr>
      <xdr:spPr>
        <a:xfrm>
          <a:off x="15430500" y="978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131894</xdr:rowOff>
    </xdr:from>
    <xdr:ext cx="534377" cy="259045"/>
    <xdr:sp macro="" textlink="">
      <xdr:nvSpPr>
        <xdr:cNvPr id="581" name="テキスト ボックス 580"/>
        <xdr:cNvSpPr txBox="1"/>
      </xdr:nvSpPr>
      <xdr:spPr>
        <a:xfrm>
          <a:off x="15214111" y="95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15167</xdr:rowOff>
    </xdr:from>
    <xdr:to>
      <xdr:col>21</xdr:col>
      <xdr:colOff>161925</xdr:colOff>
      <xdr:row>58</xdr:row>
      <xdr:rowOff>18281</xdr:rowOff>
    </xdr:to>
    <xdr:cxnSp macro="">
      <xdr:nvCxnSpPr>
        <xdr:cNvPr id="582" name="直線コネクタ 581"/>
        <xdr:cNvCxnSpPr/>
      </xdr:nvCxnSpPr>
      <xdr:spPr>
        <a:xfrm>
          <a:off x="13703300" y="9959267"/>
          <a:ext cx="889000" cy="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111281</xdr:rowOff>
    </xdr:from>
    <xdr:to>
      <xdr:col>21</xdr:col>
      <xdr:colOff>212725</xdr:colOff>
      <xdr:row>57</xdr:row>
      <xdr:rowOff>41431</xdr:rowOff>
    </xdr:to>
    <xdr:sp macro="" textlink="">
      <xdr:nvSpPr>
        <xdr:cNvPr id="583" name="フローチャート : 判断 582"/>
        <xdr:cNvSpPr/>
      </xdr:nvSpPr>
      <xdr:spPr>
        <a:xfrm>
          <a:off x="14541500" y="971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57958</xdr:rowOff>
    </xdr:from>
    <xdr:ext cx="534377" cy="259045"/>
    <xdr:sp macro="" textlink="">
      <xdr:nvSpPr>
        <xdr:cNvPr id="584" name="テキスト ボックス 583"/>
        <xdr:cNvSpPr txBox="1"/>
      </xdr:nvSpPr>
      <xdr:spPr>
        <a:xfrm>
          <a:off x="14325111" y="94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71,444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118539</xdr:rowOff>
    </xdr:from>
    <xdr:to>
      <xdr:col>19</xdr:col>
      <xdr:colOff>644525</xdr:colOff>
      <xdr:row>58</xdr:row>
      <xdr:rowOff>15167</xdr:rowOff>
    </xdr:to>
    <xdr:cxnSp macro="">
      <xdr:nvCxnSpPr>
        <xdr:cNvPr id="585" name="直線コネクタ 584"/>
        <xdr:cNvCxnSpPr/>
      </xdr:nvCxnSpPr>
      <xdr:spPr>
        <a:xfrm>
          <a:off x="12814300" y="9891189"/>
          <a:ext cx="889000" cy="6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87234</xdr:rowOff>
    </xdr:from>
    <xdr:to>
      <xdr:col>20</xdr:col>
      <xdr:colOff>9525</xdr:colOff>
      <xdr:row>58</xdr:row>
      <xdr:rowOff>17384</xdr:rowOff>
    </xdr:to>
    <xdr:sp macro="" textlink="">
      <xdr:nvSpPr>
        <xdr:cNvPr id="586" name="フローチャート : 判断 585"/>
        <xdr:cNvSpPr/>
      </xdr:nvSpPr>
      <xdr:spPr>
        <a:xfrm>
          <a:off x="13652500" y="985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33911</xdr:rowOff>
    </xdr:from>
    <xdr:ext cx="534377" cy="259045"/>
    <xdr:sp macro="" textlink="">
      <xdr:nvSpPr>
        <xdr:cNvPr id="587" name="テキスト ボックス 586"/>
        <xdr:cNvSpPr txBox="1"/>
      </xdr:nvSpPr>
      <xdr:spPr>
        <a:xfrm>
          <a:off x="13436111" y="963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57,903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75783</xdr:rowOff>
    </xdr:from>
    <xdr:to>
      <xdr:col>18</xdr:col>
      <xdr:colOff>492125</xdr:colOff>
      <xdr:row>58</xdr:row>
      <xdr:rowOff>5933</xdr:rowOff>
    </xdr:to>
    <xdr:sp macro="" textlink="">
      <xdr:nvSpPr>
        <xdr:cNvPr id="588" name="フローチャート : 判断 587"/>
        <xdr:cNvSpPr/>
      </xdr:nvSpPr>
      <xdr:spPr>
        <a:xfrm>
          <a:off x="12763500" y="984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168510</xdr:rowOff>
    </xdr:from>
    <xdr:ext cx="534377" cy="259045"/>
    <xdr:sp macro="" textlink="">
      <xdr:nvSpPr>
        <xdr:cNvPr id="589" name="テキスト ボックス 588"/>
        <xdr:cNvSpPr txBox="1"/>
      </xdr:nvSpPr>
      <xdr:spPr>
        <a:xfrm>
          <a:off x="12547111" y="994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58,955</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127577</xdr:rowOff>
    </xdr:from>
    <xdr:to>
      <xdr:col>23</xdr:col>
      <xdr:colOff>568325</xdr:colOff>
      <xdr:row>58</xdr:row>
      <xdr:rowOff>57727</xdr:rowOff>
    </xdr:to>
    <xdr:sp macro="" textlink="">
      <xdr:nvSpPr>
        <xdr:cNvPr id="595" name="円/楕円 594"/>
        <xdr:cNvSpPr/>
      </xdr:nvSpPr>
      <xdr:spPr>
        <a:xfrm>
          <a:off x="16268700" y="990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106004</xdr:rowOff>
    </xdr:from>
    <xdr:ext cx="534377" cy="259045"/>
    <xdr:sp macro="" textlink="">
      <xdr:nvSpPr>
        <xdr:cNvPr id="596" name="教育費該当値テキスト"/>
        <xdr:cNvSpPr txBox="1"/>
      </xdr:nvSpPr>
      <xdr:spPr>
        <a:xfrm>
          <a:off x="16370300" y="987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54,197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87158</xdr:rowOff>
    </xdr:from>
    <xdr:to>
      <xdr:col>22</xdr:col>
      <xdr:colOff>415925</xdr:colOff>
      <xdr:row>58</xdr:row>
      <xdr:rowOff>17308</xdr:rowOff>
    </xdr:to>
    <xdr:sp macro="" textlink="">
      <xdr:nvSpPr>
        <xdr:cNvPr id="597" name="円/楕円 596"/>
        <xdr:cNvSpPr/>
      </xdr:nvSpPr>
      <xdr:spPr>
        <a:xfrm>
          <a:off x="15430500" y="985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8435</xdr:rowOff>
    </xdr:from>
    <xdr:ext cx="534377" cy="259045"/>
    <xdr:sp macro="" textlink="">
      <xdr:nvSpPr>
        <xdr:cNvPr id="598" name="テキスト ボックス 597"/>
        <xdr:cNvSpPr txBox="1"/>
      </xdr:nvSpPr>
      <xdr:spPr>
        <a:xfrm>
          <a:off x="15214111" y="995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57,910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138931</xdr:rowOff>
    </xdr:from>
    <xdr:to>
      <xdr:col>21</xdr:col>
      <xdr:colOff>212725</xdr:colOff>
      <xdr:row>58</xdr:row>
      <xdr:rowOff>69081</xdr:rowOff>
    </xdr:to>
    <xdr:sp macro="" textlink="">
      <xdr:nvSpPr>
        <xdr:cNvPr id="599" name="円/楕円 598"/>
        <xdr:cNvSpPr/>
      </xdr:nvSpPr>
      <xdr:spPr>
        <a:xfrm>
          <a:off x="14541500" y="991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60208</xdr:rowOff>
    </xdr:from>
    <xdr:ext cx="534377" cy="259045"/>
    <xdr:sp macro="" textlink="">
      <xdr:nvSpPr>
        <xdr:cNvPr id="600" name="テキスト ボックス 599"/>
        <xdr:cNvSpPr txBox="1"/>
      </xdr:nvSpPr>
      <xdr:spPr>
        <a:xfrm>
          <a:off x="14325111" y="1000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53,154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135817</xdr:rowOff>
    </xdr:from>
    <xdr:to>
      <xdr:col>20</xdr:col>
      <xdr:colOff>9525</xdr:colOff>
      <xdr:row>58</xdr:row>
      <xdr:rowOff>65967</xdr:rowOff>
    </xdr:to>
    <xdr:sp macro="" textlink="">
      <xdr:nvSpPr>
        <xdr:cNvPr id="601" name="円/楕円 600"/>
        <xdr:cNvSpPr/>
      </xdr:nvSpPr>
      <xdr:spPr>
        <a:xfrm>
          <a:off x="13652500" y="990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57094</xdr:rowOff>
    </xdr:from>
    <xdr:ext cx="534377" cy="259045"/>
    <xdr:sp macro="" textlink="">
      <xdr:nvSpPr>
        <xdr:cNvPr id="602" name="テキスト ボックス 601"/>
        <xdr:cNvSpPr txBox="1"/>
      </xdr:nvSpPr>
      <xdr:spPr>
        <a:xfrm>
          <a:off x="13436111" y="1000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53,440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67739</xdr:rowOff>
    </xdr:from>
    <xdr:to>
      <xdr:col>18</xdr:col>
      <xdr:colOff>492125</xdr:colOff>
      <xdr:row>57</xdr:row>
      <xdr:rowOff>169339</xdr:rowOff>
    </xdr:to>
    <xdr:sp macro="" textlink="">
      <xdr:nvSpPr>
        <xdr:cNvPr id="603" name="円/楕円 602"/>
        <xdr:cNvSpPr/>
      </xdr:nvSpPr>
      <xdr:spPr>
        <a:xfrm>
          <a:off x="12763500" y="984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14416</xdr:rowOff>
    </xdr:from>
    <xdr:ext cx="534377" cy="259045"/>
    <xdr:sp macro="" textlink="">
      <xdr:nvSpPr>
        <xdr:cNvPr id="604" name="テキスト ボックス 603"/>
        <xdr:cNvSpPr txBox="1"/>
      </xdr:nvSpPr>
      <xdr:spPr>
        <a:xfrm>
          <a:off x="12547111" y="961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59,694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2387</xdr:rowOff>
    </xdr:from>
    <xdr:to>
      <xdr:col>23</xdr:col>
      <xdr:colOff>516889</xdr:colOff>
      <xdr:row>79</xdr:row>
      <xdr:rowOff>44450</xdr:rowOff>
    </xdr:to>
    <xdr:cxnSp macro="">
      <xdr:nvCxnSpPr>
        <xdr:cNvPr id="628" name="直線コネクタ 627"/>
        <xdr:cNvCxnSpPr/>
      </xdr:nvCxnSpPr>
      <xdr:spPr>
        <a:xfrm flipV="1">
          <a:off x="16317595" y="12003887"/>
          <a:ext cx="1269" cy="15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120514</xdr:rowOff>
    </xdr:from>
    <xdr:ext cx="534377" cy="259045"/>
    <xdr:sp macro="" textlink="">
      <xdr:nvSpPr>
        <xdr:cNvPr id="631" name="災害復旧費最大値テキスト"/>
        <xdr:cNvSpPr txBox="1"/>
      </xdr:nvSpPr>
      <xdr:spPr>
        <a:xfrm>
          <a:off x="16370300" y="1177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41,604</a:t>
          </a:r>
          <a:endParaRPr kumimoji="1" lang="ja-JP" altLang="en-US" sz="1000" b="1">
            <a:latin typeface="ＭＳ Ｐゴシック"/>
          </a:endParaRPr>
        </a:p>
      </xdr:txBody>
    </xdr:sp>
    <xdr:clientData/>
  </xdr:oneCellAnchor>
  <xdr:twoCellAnchor>
    <xdr:from>
      <xdr:col>23</xdr:col>
      <xdr:colOff>428625</xdr:colOff>
      <xdr:row>70</xdr:row>
      <xdr:rowOff>2387</xdr:rowOff>
    </xdr:from>
    <xdr:to>
      <xdr:col>23</xdr:col>
      <xdr:colOff>606425</xdr:colOff>
      <xdr:row>70</xdr:row>
      <xdr:rowOff>2387</xdr:rowOff>
    </xdr:to>
    <xdr:cxnSp macro="">
      <xdr:nvCxnSpPr>
        <xdr:cNvPr id="632" name="直線コネクタ 631"/>
        <xdr:cNvCxnSpPr/>
      </xdr:nvCxnSpPr>
      <xdr:spPr>
        <a:xfrm>
          <a:off x="16230600" y="1200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162940</xdr:rowOff>
    </xdr:from>
    <xdr:to>
      <xdr:col>23</xdr:col>
      <xdr:colOff>517525</xdr:colOff>
      <xdr:row>79</xdr:row>
      <xdr:rowOff>44450</xdr:rowOff>
    </xdr:to>
    <xdr:cxnSp macro="">
      <xdr:nvCxnSpPr>
        <xdr:cNvPr id="633" name="直線コネクタ 632"/>
        <xdr:cNvCxnSpPr/>
      </xdr:nvCxnSpPr>
      <xdr:spPr>
        <a:xfrm>
          <a:off x="15481300" y="13536040"/>
          <a:ext cx="838200" cy="5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24604</xdr:rowOff>
    </xdr:from>
    <xdr:ext cx="469744" cy="259045"/>
    <xdr:sp macro="" textlink="">
      <xdr:nvSpPr>
        <xdr:cNvPr id="634" name="災害復旧費平均値テキスト"/>
        <xdr:cNvSpPr txBox="1"/>
      </xdr:nvSpPr>
      <xdr:spPr>
        <a:xfrm>
          <a:off x="16370300" y="13226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1727</xdr:rowOff>
    </xdr:from>
    <xdr:to>
      <xdr:col>23</xdr:col>
      <xdr:colOff>568325</xdr:colOff>
      <xdr:row>78</xdr:row>
      <xdr:rowOff>103327</xdr:rowOff>
    </xdr:to>
    <xdr:sp macro="" textlink="">
      <xdr:nvSpPr>
        <xdr:cNvPr id="635" name="フローチャート : 判断 634"/>
        <xdr:cNvSpPr/>
      </xdr:nvSpPr>
      <xdr:spPr>
        <a:xfrm>
          <a:off x="16268700" y="1337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110362</xdr:rowOff>
    </xdr:from>
    <xdr:to>
      <xdr:col>22</xdr:col>
      <xdr:colOff>365125</xdr:colOff>
      <xdr:row>78</xdr:row>
      <xdr:rowOff>162940</xdr:rowOff>
    </xdr:to>
    <xdr:cxnSp macro="">
      <xdr:nvCxnSpPr>
        <xdr:cNvPr id="636" name="直線コネクタ 635"/>
        <xdr:cNvCxnSpPr/>
      </xdr:nvCxnSpPr>
      <xdr:spPr>
        <a:xfrm>
          <a:off x="14592300" y="13312012"/>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45162</xdr:rowOff>
    </xdr:from>
    <xdr:to>
      <xdr:col>22</xdr:col>
      <xdr:colOff>415925</xdr:colOff>
      <xdr:row>77</xdr:row>
      <xdr:rowOff>146762</xdr:rowOff>
    </xdr:to>
    <xdr:sp macro="" textlink="">
      <xdr:nvSpPr>
        <xdr:cNvPr id="637" name="フローチャート : 判断 636"/>
        <xdr:cNvSpPr/>
      </xdr:nvSpPr>
      <xdr:spPr>
        <a:xfrm>
          <a:off x="15430500" y="1324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163289</xdr:rowOff>
    </xdr:from>
    <xdr:ext cx="469744" cy="259045"/>
    <xdr:sp macro="" textlink="">
      <xdr:nvSpPr>
        <xdr:cNvPr id="638" name="テキスト ボックス 637"/>
        <xdr:cNvSpPr txBox="1"/>
      </xdr:nvSpPr>
      <xdr:spPr>
        <a:xfrm>
          <a:off x="15246427" y="1302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110362</xdr:rowOff>
    </xdr:from>
    <xdr:to>
      <xdr:col>21</xdr:col>
      <xdr:colOff>161925</xdr:colOff>
      <xdr:row>79</xdr:row>
      <xdr:rowOff>23724</xdr:rowOff>
    </xdr:to>
    <xdr:cxnSp macro="">
      <xdr:nvCxnSpPr>
        <xdr:cNvPr id="639" name="直線コネクタ 638"/>
        <xdr:cNvCxnSpPr/>
      </xdr:nvCxnSpPr>
      <xdr:spPr>
        <a:xfrm flipV="1">
          <a:off x="13703300" y="13312012"/>
          <a:ext cx="889000" cy="25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59562</xdr:rowOff>
    </xdr:from>
    <xdr:to>
      <xdr:col>21</xdr:col>
      <xdr:colOff>212725</xdr:colOff>
      <xdr:row>77</xdr:row>
      <xdr:rowOff>161162</xdr:rowOff>
    </xdr:to>
    <xdr:sp macro="" textlink="">
      <xdr:nvSpPr>
        <xdr:cNvPr id="640" name="フローチャート : 判断 639"/>
        <xdr:cNvSpPr/>
      </xdr:nvSpPr>
      <xdr:spPr>
        <a:xfrm>
          <a:off x="14541500" y="132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152289</xdr:rowOff>
    </xdr:from>
    <xdr:ext cx="469744" cy="259045"/>
    <xdr:sp macro="" textlink="">
      <xdr:nvSpPr>
        <xdr:cNvPr id="641" name="テキスト ボックス 640"/>
        <xdr:cNvSpPr txBox="1"/>
      </xdr:nvSpPr>
      <xdr:spPr>
        <a:xfrm>
          <a:off x="14357427" y="1335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23724</xdr:rowOff>
    </xdr:from>
    <xdr:to>
      <xdr:col>19</xdr:col>
      <xdr:colOff>644525</xdr:colOff>
      <xdr:row>79</xdr:row>
      <xdr:rowOff>44450</xdr:rowOff>
    </xdr:to>
    <xdr:cxnSp macro="">
      <xdr:nvCxnSpPr>
        <xdr:cNvPr id="642" name="直線コネクタ 641"/>
        <xdr:cNvCxnSpPr/>
      </xdr:nvCxnSpPr>
      <xdr:spPr>
        <a:xfrm flipV="1">
          <a:off x="12814300" y="13568274"/>
          <a:ext cx="889000" cy="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4166</xdr:rowOff>
    </xdr:from>
    <xdr:to>
      <xdr:col>20</xdr:col>
      <xdr:colOff>9525</xdr:colOff>
      <xdr:row>77</xdr:row>
      <xdr:rowOff>105766</xdr:rowOff>
    </xdr:to>
    <xdr:sp macro="" textlink="">
      <xdr:nvSpPr>
        <xdr:cNvPr id="643" name="フローチャート : 判断 642"/>
        <xdr:cNvSpPr/>
      </xdr:nvSpPr>
      <xdr:spPr>
        <a:xfrm>
          <a:off x="13652500" y="1320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122293</xdr:rowOff>
    </xdr:from>
    <xdr:ext cx="469744" cy="259045"/>
    <xdr:sp macro="" textlink="">
      <xdr:nvSpPr>
        <xdr:cNvPr id="644" name="テキスト ボックス 643"/>
        <xdr:cNvSpPr txBox="1"/>
      </xdr:nvSpPr>
      <xdr:spPr>
        <a:xfrm>
          <a:off x="13468427" y="1298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85280</xdr:rowOff>
    </xdr:from>
    <xdr:to>
      <xdr:col>18</xdr:col>
      <xdr:colOff>492125</xdr:colOff>
      <xdr:row>77</xdr:row>
      <xdr:rowOff>15430</xdr:rowOff>
    </xdr:to>
    <xdr:sp macro="" textlink="">
      <xdr:nvSpPr>
        <xdr:cNvPr id="645" name="フローチャート : 判断 644"/>
        <xdr:cNvSpPr/>
      </xdr:nvSpPr>
      <xdr:spPr>
        <a:xfrm>
          <a:off x="12763500" y="1311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31958</xdr:rowOff>
    </xdr:from>
    <xdr:ext cx="534377" cy="259045"/>
    <xdr:sp macro="" textlink="">
      <xdr:nvSpPr>
        <xdr:cNvPr id="646" name="テキスト ボックス 645"/>
        <xdr:cNvSpPr txBox="1"/>
      </xdr:nvSpPr>
      <xdr:spPr>
        <a:xfrm>
          <a:off x="12547111" y="1289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2" name="円/楕円 65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3"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112140</xdr:rowOff>
    </xdr:from>
    <xdr:to>
      <xdr:col>22</xdr:col>
      <xdr:colOff>415925</xdr:colOff>
      <xdr:row>79</xdr:row>
      <xdr:rowOff>42290</xdr:rowOff>
    </xdr:to>
    <xdr:sp macro="" textlink="">
      <xdr:nvSpPr>
        <xdr:cNvPr id="654" name="円/楕円 653"/>
        <xdr:cNvSpPr/>
      </xdr:nvSpPr>
      <xdr:spPr>
        <a:xfrm>
          <a:off x="15430500" y="1348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33417</xdr:rowOff>
    </xdr:from>
    <xdr:ext cx="469744" cy="259045"/>
    <xdr:sp macro="" textlink="">
      <xdr:nvSpPr>
        <xdr:cNvPr id="655" name="テキスト ボックス 654"/>
        <xdr:cNvSpPr txBox="1"/>
      </xdr:nvSpPr>
      <xdr:spPr>
        <a:xfrm>
          <a:off x="15246427" y="1357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59562</xdr:rowOff>
    </xdr:from>
    <xdr:to>
      <xdr:col>21</xdr:col>
      <xdr:colOff>212725</xdr:colOff>
      <xdr:row>77</xdr:row>
      <xdr:rowOff>161162</xdr:rowOff>
    </xdr:to>
    <xdr:sp macro="" textlink="">
      <xdr:nvSpPr>
        <xdr:cNvPr id="656" name="円/楕円 655"/>
        <xdr:cNvSpPr/>
      </xdr:nvSpPr>
      <xdr:spPr>
        <a:xfrm>
          <a:off x="14541500" y="1326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6239</xdr:rowOff>
    </xdr:from>
    <xdr:ext cx="469744" cy="259045"/>
    <xdr:sp macro="" textlink="">
      <xdr:nvSpPr>
        <xdr:cNvPr id="657" name="テキスト ボックス 656"/>
        <xdr:cNvSpPr txBox="1"/>
      </xdr:nvSpPr>
      <xdr:spPr>
        <a:xfrm>
          <a:off x="14357427" y="1303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144374</xdr:rowOff>
    </xdr:from>
    <xdr:to>
      <xdr:col>20</xdr:col>
      <xdr:colOff>9525</xdr:colOff>
      <xdr:row>79</xdr:row>
      <xdr:rowOff>74524</xdr:rowOff>
    </xdr:to>
    <xdr:sp macro="" textlink="">
      <xdr:nvSpPr>
        <xdr:cNvPr id="658" name="円/楕円 657"/>
        <xdr:cNvSpPr/>
      </xdr:nvSpPr>
      <xdr:spPr>
        <a:xfrm>
          <a:off x="13652500" y="1351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65651</xdr:rowOff>
    </xdr:from>
    <xdr:ext cx="378565" cy="259045"/>
    <xdr:sp macro="" textlink="">
      <xdr:nvSpPr>
        <xdr:cNvPr id="659" name="テキスト ボックス 658"/>
        <xdr:cNvSpPr txBox="1"/>
      </xdr:nvSpPr>
      <xdr:spPr>
        <a:xfrm>
          <a:off x="13514017" y="13610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0" name="円/楕円 65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1" name="テキスト ボックス 660"/>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4" name="テキスト ボックス 673"/>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61277</xdr:rowOff>
    </xdr:from>
    <xdr:to>
      <xdr:col>23</xdr:col>
      <xdr:colOff>516889</xdr:colOff>
      <xdr:row>99</xdr:row>
      <xdr:rowOff>109843</xdr:rowOff>
    </xdr:to>
    <xdr:cxnSp macro="">
      <xdr:nvCxnSpPr>
        <xdr:cNvPr id="686" name="直線コネクタ 685"/>
        <xdr:cNvCxnSpPr/>
      </xdr:nvCxnSpPr>
      <xdr:spPr>
        <a:xfrm flipV="1">
          <a:off x="16317595" y="15663227"/>
          <a:ext cx="1269" cy="14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113670</xdr:rowOff>
    </xdr:from>
    <xdr:ext cx="534377" cy="259045"/>
    <xdr:sp macro="" textlink="">
      <xdr:nvSpPr>
        <xdr:cNvPr id="687" name="公債費最小値テキスト"/>
        <xdr:cNvSpPr txBox="1"/>
      </xdr:nvSpPr>
      <xdr:spPr>
        <a:xfrm>
          <a:off x="16370300" y="1708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24,851</a:t>
          </a:r>
          <a:endParaRPr kumimoji="1" lang="ja-JP" altLang="en-US" sz="1000" b="1">
            <a:latin typeface="ＭＳ Ｐゴシック"/>
          </a:endParaRPr>
        </a:p>
      </xdr:txBody>
    </xdr:sp>
    <xdr:clientData/>
  </xdr:oneCellAnchor>
  <xdr:twoCellAnchor>
    <xdr:from>
      <xdr:col>23</xdr:col>
      <xdr:colOff>428625</xdr:colOff>
      <xdr:row>99</xdr:row>
      <xdr:rowOff>109843</xdr:rowOff>
    </xdr:from>
    <xdr:to>
      <xdr:col>23</xdr:col>
      <xdr:colOff>606425</xdr:colOff>
      <xdr:row>99</xdr:row>
      <xdr:rowOff>109843</xdr:rowOff>
    </xdr:to>
    <xdr:cxnSp macro="">
      <xdr:nvCxnSpPr>
        <xdr:cNvPr id="688" name="直線コネクタ 687"/>
        <xdr:cNvCxnSpPr/>
      </xdr:nvCxnSpPr>
      <xdr:spPr>
        <a:xfrm>
          <a:off x="16230600" y="1708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7954</xdr:rowOff>
    </xdr:from>
    <xdr:ext cx="599010" cy="259045"/>
    <xdr:sp macro="" textlink="">
      <xdr:nvSpPr>
        <xdr:cNvPr id="689" name="公債費最大値テキスト"/>
        <xdr:cNvSpPr txBox="1"/>
      </xdr:nvSpPr>
      <xdr:spPr>
        <a:xfrm>
          <a:off x="16370300" y="1543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136,675</a:t>
          </a:r>
          <a:endParaRPr kumimoji="1" lang="ja-JP" altLang="en-US" sz="1000" b="1">
            <a:latin typeface="ＭＳ Ｐゴシック"/>
          </a:endParaRPr>
        </a:p>
      </xdr:txBody>
    </xdr:sp>
    <xdr:clientData/>
  </xdr:oneCellAnchor>
  <xdr:twoCellAnchor>
    <xdr:from>
      <xdr:col>23</xdr:col>
      <xdr:colOff>428625</xdr:colOff>
      <xdr:row>91</xdr:row>
      <xdr:rowOff>61277</xdr:rowOff>
    </xdr:from>
    <xdr:to>
      <xdr:col>23</xdr:col>
      <xdr:colOff>606425</xdr:colOff>
      <xdr:row>91</xdr:row>
      <xdr:rowOff>61277</xdr:rowOff>
    </xdr:to>
    <xdr:cxnSp macro="">
      <xdr:nvCxnSpPr>
        <xdr:cNvPr id="690" name="直線コネクタ 689"/>
        <xdr:cNvCxnSpPr/>
      </xdr:nvCxnSpPr>
      <xdr:spPr>
        <a:xfrm>
          <a:off x="16230600" y="156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163513</xdr:rowOff>
    </xdr:from>
    <xdr:to>
      <xdr:col>23</xdr:col>
      <xdr:colOff>517525</xdr:colOff>
      <xdr:row>94</xdr:row>
      <xdr:rowOff>12357</xdr:rowOff>
    </xdr:to>
    <xdr:cxnSp macro="">
      <xdr:nvCxnSpPr>
        <xdr:cNvPr id="691" name="直線コネクタ 690"/>
        <xdr:cNvCxnSpPr/>
      </xdr:nvCxnSpPr>
      <xdr:spPr>
        <a:xfrm>
          <a:off x="15481300" y="16108363"/>
          <a:ext cx="838200" cy="2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23372</xdr:rowOff>
    </xdr:from>
    <xdr:ext cx="534377" cy="259045"/>
    <xdr:sp macro="" textlink="">
      <xdr:nvSpPr>
        <xdr:cNvPr id="692" name="公債費平均値テキスト"/>
        <xdr:cNvSpPr txBox="1"/>
      </xdr:nvSpPr>
      <xdr:spPr>
        <a:xfrm>
          <a:off x="16370300" y="16311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44945</xdr:rowOff>
    </xdr:from>
    <xdr:to>
      <xdr:col>23</xdr:col>
      <xdr:colOff>568325</xdr:colOff>
      <xdr:row>95</xdr:row>
      <xdr:rowOff>146545</xdr:rowOff>
    </xdr:to>
    <xdr:sp macro="" textlink="">
      <xdr:nvSpPr>
        <xdr:cNvPr id="693" name="フローチャート : 判断 692"/>
        <xdr:cNvSpPr/>
      </xdr:nvSpPr>
      <xdr:spPr>
        <a:xfrm>
          <a:off x="16268700" y="1633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149327</xdr:rowOff>
    </xdr:from>
    <xdr:to>
      <xdr:col>22</xdr:col>
      <xdr:colOff>365125</xdr:colOff>
      <xdr:row>93</xdr:row>
      <xdr:rowOff>163513</xdr:rowOff>
    </xdr:to>
    <xdr:cxnSp macro="">
      <xdr:nvCxnSpPr>
        <xdr:cNvPr id="694" name="直線コネクタ 693"/>
        <xdr:cNvCxnSpPr/>
      </xdr:nvCxnSpPr>
      <xdr:spPr>
        <a:xfrm>
          <a:off x="14592300" y="16094177"/>
          <a:ext cx="889000" cy="1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26505</xdr:rowOff>
    </xdr:from>
    <xdr:to>
      <xdr:col>22</xdr:col>
      <xdr:colOff>415925</xdr:colOff>
      <xdr:row>95</xdr:row>
      <xdr:rowOff>128105</xdr:rowOff>
    </xdr:to>
    <xdr:sp macro="" textlink="">
      <xdr:nvSpPr>
        <xdr:cNvPr id="695" name="フローチャート : 判断 694"/>
        <xdr:cNvSpPr/>
      </xdr:nvSpPr>
      <xdr:spPr>
        <a:xfrm>
          <a:off x="15430500" y="1631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119232</xdr:rowOff>
    </xdr:from>
    <xdr:ext cx="534377" cy="259045"/>
    <xdr:sp macro="" textlink="">
      <xdr:nvSpPr>
        <xdr:cNvPr id="696" name="テキスト ボックス 695"/>
        <xdr:cNvSpPr txBox="1"/>
      </xdr:nvSpPr>
      <xdr:spPr>
        <a:xfrm>
          <a:off x="15214111" y="1640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81,413</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137655</xdr:rowOff>
    </xdr:from>
    <xdr:to>
      <xdr:col>21</xdr:col>
      <xdr:colOff>161925</xdr:colOff>
      <xdr:row>93</xdr:row>
      <xdr:rowOff>149327</xdr:rowOff>
    </xdr:to>
    <xdr:cxnSp macro="">
      <xdr:nvCxnSpPr>
        <xdr:cNvPr id="697" name="直線コネクタ 696"/>
        <xdr:cNvCxnSpPr/>
      </xdr:nvCxnSpPr>
      <xdr:spPr>
        <a:xfrm>
          <a:off x="13703300" y="16082505"/>
          <a:ext cx="889000" cy="1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7480</xdr:rowOff>
    </xdr:from>
    <xdr:to>
      <xdr:col>21</xdr:col>
      <xdr:colOff>212725</xdr:colOff>
      <xdr:row>95</xdr:row>
      <xdr:rowOff>109080</xdr:rowOff>
    </xdr:to>
    <xdr:sp macro="" textlink="">
      <xdr:nvSpPr>
        <xdr:cNvPr id="698" name="フローチャート : 判断 697"/>
        <xdr:cNvSpPr/>
      </xdr:nvSpPr>
      <xdr:spPr>
        <a:xfrm>
          <a:off x="14541500" y="162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100207</xdr:rowOff>
    </xdr:from>
    <xdr:ext cx="534377" cy="259045"/>
    <xdr:sp macro="" textlink="">
      <xdr:nvSpPr>
        <xdr:cNvPr id="699" name="テキスト ボックス 698"/>
        <xdr:cNvSpPr txBox="1"/>
      </xdr:nvSpPr>
      <xdr:spPr>
        <a:xfrm>
          <a:off x="14325111" y="1638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137655</xdr:rowOff>
    </xdr:from>
    <xdr:to>
      <xdr:col>19</xdr:col>
      <xdr:colOff>644525</xdr:colOff>
      <xdr:row>93</xdr:row>
      <xdr:rowOff>139218</xdr:rowOff>
    </xdr:to>
    <xdr:cxnSp macro="">
      <xdr:nvCxnSpPr>
        <xdr:cNvPr id="700" name="直線コネクタ 699"/>
        <xdr:cNvCxnSpPr/>
      </xdr:nvCxnSpPr>
      <xdr:spPr>
        <a:xfrm flipV="1">
          <a:off x="12814300" y="16082505"/>
          <a:ext cx="8890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3887</xdr:rowOff>
    </xdr:from>
    <xdr:to>
      <xdr:col>20</xdr:col>
      <xdr:colOff>9525</xdr:colOff>
      <xdr:row>95</xdr:row>
      <xdr:rowOff>105487</xdr:rowOff>
    </xdr:to>
    <xdr:sp macro="" textlink="">
      <xdr:nvSpPr>
        <xdr:cNvPr id="701" name="フローチャート : 判断 700"/>
        <xdr:cNvSpPr/>
      </xdr:nvSpPr>
      <xdr:spPr>
        <a:xfrm>
          <a:off x="13652500" y="1629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96614</xdr:rowOff>
    </xdr:from>
    <xdr:ext cx="534377" cy="259045"/>
    <xdr:sp macro="" textlink="">
      <xdr:nvSpPr>
        <xdr:cNvPr id="702" name="テキスト ボックス 701"/>
        <xdr:cNvSpPr txBox="1"/>
      </xdr:nvSpPr>
      <xdr:spPr>
        <a:xfrm>
          <a:off x="13436111" y="1638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83,194</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162954</xdr:rowOff>
    </xdr:from>
    <xdr:to>
      <xdr:col>18</xdr:col>
      <xdr:colOff>492125</xdr:colOff>
      <xdr:row>95</xdr:row>
      <xdr:rowOff>93104</xdr:rowOff>
    </xdr:to>
    <xdr:sp macro="" textlink="">
      <xdr:nvSpPr>
        <xdr:cNvPr id="703" name="フローチャート : 判断 702"/>
        <xdr:cNvSpPr/>
      </xdr:nvSpPr>
      <xdr:spPr>
        <a:xfrm>
          <a:off x="12763500" y="1627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84231</xdr:rowOff>
    </xdr:from>
    <xdr:ext cx="534377" cy="259045"/>
    <xdr:sp macro="" textlink="">
      <xdr:nvSpPr>
        <xdr:cNvPr id="704" name="テキスト ボックス 703"/>
        <xdr:cNvSpPr txBox="1"/>
      </xdr:nvSpPr>
      <xdr:spPr>
        <a:xfrm>
          <a:off x="12547111" y="1637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133007</xdr:rowOff>
    </xdr:from>
    <xdr:to>
      <xdr:col>23</xdr:col>
      <xdr:colOff>568325</xdr:colOff>
      <xdr:row>94</xdr:row>
      <xdr:rowOff>63157</xdr:rowOff>
    </xdr:to>
    <xdr:sp macro="" textlink="">
      <xdr:nvSpPr>
        <xdr:cNvPr id="710" name="円/楕円 709"/>
        <xdr:cNvSpPr/>
      </xdr:nvSpPr>
      <xdr:spPr>
        <a:xfrm>
          <a:off x="16268700" y="1607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155884</xdr:rowOff>
    </xdr:from>
    <xdr:ext cx="599010" cy="259045"/>
    <xdr:sp macro="" textlink="">
      <xdr:nvSpPr>
        <xdr:cNvPr id="711" name="公債費該当値テキスト"/>
        <xdr:cNvSpPr txBox="1"/>
      </xdr:nvSpPr>
      <xdr:spPr>
        <a:xfrm>
          <a:off x="16370300" y="1592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100,027</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112713</xdr:rowOff>
    </xdr:from>
    <xdr:to>
      <xdr:col>22</xdr:col>
      <xdr:colOff>415925</xdr:colOff>
      <xdr:row>94</xdr:row>
      <xdr:rowOff>42863</xdr:rowOff>
    </xdr:to>
    <xdr:sp macro="" textlink="">
      <xdr:nvSpPr>
        <xdr:cNvPr id="712" name="円/楕円 711"/>
        <xdr:cNvSpPr/>
      </xdr:nvSpPr>
      <xdr:spPr>
        <a:xfrm>
          <a:off x="15430500" y="1605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92</xdr:row>
      <xdr:rowOff>59390</xdr:rowOff>
    </xdr:from>
    <xdr:ext cx="599010" cy="259045"/>
    <xdr:sp macro="" textlink="">
      <xdr:nvSpPr>
        <xdr:cNvPr id="713" name="テキスト ボックス 712"/>
        <xdr:cNvSpPr txBox="1"/>
      </xdr:nvSpPr>
      <xdr:spPr>
        <a:xfrm>
          <a:off x="15181794" y="15832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101,625</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98527</xdr:rowOff>
    </xdr:from>
    <xdr:to>
      <xdr:col>21</xdr:col>
      <xdr:colOff>212725</xdr:colOff>
      <xdr:row>94</xdr:row>
      <xdr:rowOff>28677</xdr:rowOff>
    </xdr:to>
    <xdr:sp macro="" textlink="">
      <xdr:nvSpPr>
        <xdr:cNvPr id="714" name="円/楕円 713"/>
        <xdr:cNvSpPr/>
      </xdr:nvSpPr>
      <xdr:spPr>
        <a:xfrm>
          <a:off x="14541500" y="1604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92</xdr:row>
      <xdr:rowOff>45204</xdr:rowOff>
    </xdr:from>
    <xdr:ext cx="599010" cy="259045"/>
    <xdr:sp macro="" textlink="">
      <xdr:nvSpPr>
        <xdr:cNvPr id="715" name="テキスト ボックス 714"/>
        <xdr:cNvSpPr txBox="1"/>
      </xdr:nvSpPr>
      <xdr:spPr>
        <a:xfrm>
          <a:off x="14292794" y="15818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102,742</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86855</xdr:rowOff>
    </xdr:from>
    <xdr:to>
      <xdr:col>20</xdr:col>
      <xdr:colOff>9525</xdr:colOff>
      <xdr:row>94</xdr:row>
      <xdr:rowOff>17005</xdr:rowOff>
    </xdr:to>
    <xdr:sp macro="" textlink="">
      <xdr:nvSpPr>
        <xdr:cNvPr id="716" name="円/楕円 715"/>
        <xdr:cNvSpPr/>
      </xdr:nvSpPr>
      <xdr:spPr>
        <a:xfrm>
          <a:off x="13652500" y="160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92</xdr:row>
      <xdr:rowOff>33532</xdr:rowOff>
    </xdr:from>
    <xdr:ext cx="599010" cy="259045"/>
    <xdr:sp macro="" textlink="">
      <xdr:nvSpPr>
        <xdr:cNvPr id="717" name="テキスト ボックス 716"/>
        <xdr:cNvSpPr txBox="1"/>
      </xdr:nvSpPr>
      <xdr:spPr>
        <a:xfrm>
          <a:off x="13403794" y="15806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103,661</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88418</xdr:rowOff>
    </xdr:from>
    <xdr:to>
      <xdr:col>18</xdr:col>
      <xdr:colOff>492125</xdr:colOff>
      <xdr:row>94</xdr:row>
      <xdr:rowOff>18568</xdr:rowOff>
    </xdr:to>
    <xdr:sp macro="" textlink="">
      <xdr:nvSpPr>
        <xdr:cNvPr id="718" name="円/楕円 717"/>
        <xdr:cNvSpPr/>
      </xdr:nvSpPr>
      <xdr:spPr>
        <a:xfrm>
          <a:off x="12763500" y="1603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92</xdr:row>
      <xdr:rowOff>35095</xdr:rowOff>
    </xdr:from>
    <xdr:ext cx="599010" cy="259045"/>
    <xdr:sp macro="" textlink="">
      <xdr:nvSpPr>
        <xdr:cNvPr id="719" name="テキスト ボックス 718"/>
        <xdr:cNvSpPr txBox="1"/>
      </xdr:nvSpPr>
      <xdr:spPr>
        <a:xfrm>
          <a:off x="12514794" y="15808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103,538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3" name="テキスト ボックス 73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35" name="テキスト ボックス 734"/>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37" name="テキスト ボックス 736"/>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39" name="テキスト ボックス 738"/>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13970</xdr:rowOff>
    </xdr:from>
    <xdr:to>
      <xdr:col>32</xdr:col>
      <xdr:colOff>186689</xdr:colOff>
      <xdr:row>39</xdr:row>
      <xdr:rowOff>44450</xdr:rowOff>
    </xdr:to>
    <xdr:cxnSp macro="">
      <xdr:nvCxnSpPr>
        <xdr:cNvPr id="743" name="直線コネクタ 742"/>
        <xdr:cNvCxnSpPr/>
      </xdr:nvCxnSpPr>
      <xdr:spPr>
        <a:xfrm flipV="1">
          <a:off x="22159595" y="5328920"/>
          <a:ext cx="1269"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132097</xdr:rowOff>
    </xdr:from>
    <xdr:ext cx="378565" cy="259045"/>
    <xdr:sp macro="" textlink="">
      <xdr:nvSpPr>
        <xdr:cNvPr id="746" name="諸支出金最大値テキスト"/>
        <xdr:cNvSpPr txBox="1"/>
      </xdr:nvSpPr>
      <xdr:spPr>
        <a:xfrm>
          <a:off x="22212300" y="5104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736</a:t>
          </a:r>
          <a:endParaRPr kumimoji="1" lang="ja-JP" altLang="en-US" sz="1000" b="1">
            <a:latin typeface="ＭＳ Ｐゴシック"/>
          </a:endParaRPr>
        </a:p>
      </xdr:txBody>
    </xdr:sp>
    <xdr:clientData/>
  </xdr:oneCellAnchor>
  <xdr:twoCellAnchor>
    <xdr:from>
      <xdr:col>32</xdr:col>
      <xdr:colOff>98425</xdr:colOff>
      <xdr:row>31</xdr:row>
      <xdr:rowOff>13970</xdr:rowOff>
    </xdr:from>
    <xdr:to>
      <xdr:col>32</xdr:col>
      <xdr:colOff>276225</xdr:colOff>
      <xdr:row>31</xdr:row>
      <xdr:rowOff>13970</xdr:rowOff>
    </xdr:to>
    <xdr:cxnSp macro="">
      <xdr:nvCxnSpPr>
        <xdr:cNvPr id="747" name="直線コネクタ 746"/>
        <xdr:cNvCxnSpPr/>
      </xdr:nvCxnSpPr>
      <xdr:spPr>
        <a:xfrm>
          <a:off x="22072600" y="532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31</xdr:row>
      <xdr:rowOff>52070</xdr:rowOff>
    </xdr:from>
    <xdr:to>
      <xdr:col>32</xdr:col>
      <xdr:colOff>187325</xdr:colOff>
      <xdr:row>39</xdr:row>
      <xdr:rowOff>44450</xdr:rowOff>
    </xdr:to>
    <xdr:cxnSp macro="">
      <xdr:nvCxnSpPr>
        <xdr:cNvPr id="748" name="直線コネクタ 747"/>
        <xdr:cNvCxnSpPr/>
      </xdr:nvCxnSpPr>
      <xdr:spPr>
        <a:xfrm>
          <a:off x="21323300" y="5367020"/>
          <a:ext cx="838200" cy="136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13932" cy="259045"/>
    <xdr:sp macro="" textlink="">
      <xdr:nvSpPr>
        <xdr:cNvPr id="749" name="諸支出金平均値テキスト"/>
        <xdr:cNvSpPr txBox="1"/>
      </xdr:nvSpPr>
      <xdr:spPr>
        <a:xfrm>
          <a:off x="22212300" y="648019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50" name="フローチャート : 判断 749"/>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52070</xdr:rowOff>
    </xdr:from>
    <xdr:to>
      <xdr:col>31</xdr:col>
      <xdr:colOff>34925</xdr:colOff>
      <xdr:row>31</xdr:row>
      <xdr:rowOff>55880</xdr:rowOff>
    </xdr:to>
    <xdr:cxnSp macro="">
      <xdr:nvCxnSpPr>
        <xdr:cNvPr id="751" name="直線コネクタ 750"/>
        <xdr:cNvCxnSpPr/>
      </xdr:nvCxnSpPr>
      <xdr:spPr>
        <a:xfrm flipV="1">
          <a:off x="20434300" y="5367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79375</xdr:rowOff>
    </xdr:from>
    <xdr:to>
      <xdr:col>31</xdr:col>
      <xdr:colOff>85725</xdr:colOff>
      <xdr:row>39</xdr:row>
      <xdr:rowOff>9525</xdr:rowOff>
    </xdr:to>
    <xdr:sp macro="" textlink="">
      <xdr:nvSpPr>
        <xdr:cNvPr id="752" name="フローチャート : 判断 751"/>
        <xdr:cNvSpPr/>
      </xdr:nvSpPr>
      <xdr:spPr>
        <a:xfrm>
          <a:off x="21272500" y="65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652</xdr:rowOff>
    </xdr:from>
    <xdr:ext cx="313932" cy="259045"/>
    <xdr:sp macro="" textlink="">
      <xdr:nvSpPr>
        <xdr:cNvPr id="753" name="テキスト ボックス 752"/>
        <xdr:cNvSpPr txBox="1"/>
      </xdr:nvSpPr>
      <xdr:spPr>
        <a:xfrm>
          <a:off x="21166333" y="66872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55880</xdr:rowOff>
    </xdr:from>
    <xdr:to>
      <xdr:col>29</xdr:col>
      <xdr:colOff>517525</xdr:colOff>
      <xdr:row>31</xdr:row>
      <xdr:rowOff>57785</xdr:rowOff>
    </xdr:to>
    <xdr:cxnSp macro="">
      <xdr:nvCxnSpPr>
        <xdr:cNvPr id="754" name="直線コネクタ 753"/>
        <xdr:cNvCxnSpPr/>
      </xdr:nvCxnSpPr>
      <xdr:spPr>
        <a:xfrm flipV="1">
          <a:off x="19545300" y="53708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96520</xdr:rowOff>
    </xdr:from>
    <xdr:to>
      <xdr:col>29</xdr:col>
      <xdr:colOff>568325</xdr:colOff>
      <xdr:row>36</xdr:row>
      <xdr:rowOff>26670</xdr:rowOff>
    </xdr:to>
    <xdr:sp macro="" textlink="">
      <xdr:nvSpPr>
        <xdr:cNvPr id="755" name="フローチャート : 判断 754"/>
        <xdr:cNvSpPr/>
      </xdr:nvSpPr>
      <xdr:spPr>
        <a:xfrm>
          <a:off x="203835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17797</xdr:rowOff>
    </xdr:from>
    <xdr:ext cx="378565" cy="259045"/>
    <xdr:sp macro="" textlink="">
      <xdr:nvSpPr>
        <xdr:cNvPr id="756" name="テキスト ボックス 755"/>
        <xdr:cNvSpPr txBox="1"/>
      </xdr:nvSpPr>
      <xdr:spPr>
        <a:xfrm>
          <a:off x="20245017" y="6189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48260</xdr:rowOff>
    </xdr:from>
    <xdr:to>
      <xdr:col>28</xdr:col>
      <xdr:colOff>314325</xdr:colOff>
      <xdr:row>31</xdr:row>
      <xdr:rowOff>57785</xdr:rowOff>
    </xdr:to>
    <xdr:cxnSp macro="">
      <xdr:nvCxnSpPr>
        <xdr:cNvPr id="757" name="直線コネクタ 756"/>
        <xdr:cNvCxnSpPr/>
      </xdr:nvCxnSpPr>
      <xdr:spPr>
        <a:xfrm>
          <a:off x="18656300" y="536321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100330</xdr:rowOff>
    </xdr:from>
    <xdr:to>
      <xdr:col>28</xdr:col>
      <xdr:colOff>365125</xdr:colOff>
      <xdr:row>39</xdr:row>
      <xdr:rowOff>30480</xdr:rowOff>
    </xdr:to>
    <xdr:sp macro="" textlink="">
      <xdr:nvSpPr>
        <xdr:cNvPr id="758" name="フローチャート : 判断 757"/>
        <xdr:cNvSpPr/>
      </xdr:nvSpPr>
      <xdr:spPr>
        <a:xfrm>
          <a:off x="19494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21607</xdr:rowOff>
    </xdr:from>
    <xdr:ext cx="313932" cy="259045"/>
    <xdr:sp macro="" textlink="">
      <xdr:nvSpPr>
        <xdr:cNvPr id="759" name="テキスト ボックス 758"/>
        <xdr:cNvSpPr txBox="1"/>
      </xdr:nvSpPr>
      <xdr:spPr>
        <a:xfrm>
          <a:off x="19388333" y="67081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100330</xdr:rowOff>
    </xdr:from>
    <xdr:to>
      <xdr:col>27</xdr:col>
      <xdr:colOff>161925</xdr:colOff>
      <xdr:row>39</xdr:row>
      <xdr:rowOff>30480</xdr:rowOff>
    </xdr:to>
    <xdr:sp macro="" textlink="">
      <xdr:nvSpPr>
        <xdr:cNvPr id="760" name="フローチャート : 判断 759"/>
        <xdr:cNvSpPr/>
      </xdr:nvSpPr>
      <xdr:spPr>
        <a:xfrm>
          <a:off x="18605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21607</xdr:rowOff>
    </xdr:from>
    <xdr:ext cx="313932" cy="259045"/>
    <xdr:sp macro="" textlink="">
      <xdr:nvSpPr>
        <xdr:cNvPr id="761" name="テキスト ボックス 760"/>
        <xdr:cNvSpPr txBox="1"/>
      </xdr:nvSpPr>
      <xdr:spPr>
        <a:xfrm>
          <a:off x="18499333" y="67081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68"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31</xdr:row>
      <xdr:rowOff>1270</xdr:rowOff>
    </xdr:from>
    <xdr:to>
      <xdr:col>31</xdr:col>
      <xdr:colOff>85725</xdr:colOff>
      <xdr:row>31</xdr:row>
      <xdr:rowOff>102870</xdr:rowOff>
    </xdr:to>
    <xdr:sp macro="" textlink="">
      <xdr:nvSpPr>
        <xdr:cNvPr id="769" name="円/楕円 768"/>
        <xdr:cNvSpPr/>
      </xdr:nvSpPr>
      <xdr:spPr>
        <a:xfrm>
          <a:off x="21272500" y="53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29</xdr:row>
      <xdr:rowOff>119397</xdr:rowOff>
    </xdr:from>
    <xdr:ext cx="378565" cy="259045"/>
    <xdr:sp macro="" textlink="">
      <xdr:nvSpPr>
        <xdr:cNvPr id="770" name="テキスト ボックス 769"/>
        <xdr:cNvSpPr txBox="1"/>
      </xdr:nvSpPr>
      <xdr:spPr>
        <a:xfrm>
          <a:off x="21134017" y="5091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29</xdr:col>
      <xdr:colOff>466725</xdr:colOff>
      <xdr:row>31</xdr:row>
      <xdr:rowOff>5080</xdr:rowOff>
    </xdr:from>
    <xdr:to>
      <xdr:col>29</xdr:col>
      <xdr:colOff>568325</xdr:colOff>
      <xdr:row>31</xdr:row>
      <xdr:rowOff>106680</xdr:rowOff>
    </xdr:to>
    <xdr:sp macro="" textlink="">
      <xdr:nvSpPr>
        <xdr:cNvPr id="771" name="円/楕円 770"/>
        <xdr:cNvSpPr/>
      </xdr:nvSpPr>
      <xdr:spPr>
        <a:xfrm>
          <a:off x="20383500" y="53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29</xdr:row>
      <xdr:rowOff>123207</xdr:rowOff>
    </xdr:from>
    <xdr:ext cx="378565" cy="259045"/>
    <xdr:sp macro="" textlink="">
      <xdr:nvSpPr>
        <xdr:cNvPr id="772" name="テキスト ボックス 771"/>
        <xdr:cNvSpPr txBox="1"/>
      </xdr:nvSpPr>
      <xdr:spPr>
        <a:xfrm>
          <a:off x="20245017" y="5095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28</xdr:col>
      <xdr:colOff>263525</xdr:colOff>
      <xdr:row>31</xdr:row>
      <xdr:rowOff>6985</xdr:rowOff>
    </xdr:from>
    <xdr:to>
      <xdr:col>28</xdr:col>
      <xdr:colOff>365125</xdr:colOff>
      <xdr:row>31</xdr:row>
      <xdr:rowOff>108585</xdr:rowOff>
    </xdr:to>
    <xdr:sp macro="" textlink="">
      <xdr:nvSpPr>
        <xdr:cNvPr id="773" name="円/楕円 772"/>
        <xdr:cNvSpPr/>
      </xdr:nvSpPr>
      <xdr:spPr>
        <a:xfrm>
          <a:off x="19494500" y="532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29</xdr:row>
      <xdr:rowOff>125112</xdr:rowOff>
    </xdr:from>
    <xdr:ext cx="378565" cy="259045"/>
    <xdr:sp macro="" textlink="">
      <xdr:nvSpPr>
        <xdr:cNvPr id="774" name="テキスト ボックス 773"/>
        <xdr:cNvSpPr txBox="1"/>
      </xdr:nvSpPr>
      <xdr:spPr>
        <a:xfrm>
          <a:off x="19356017" y="5097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27</xdr:col>
      <xdr:colOff>60325</xdr:colOff>
      <xdr:row>30</xdr:row>
      <xdr:rowOff>168910</xdr:rowOff>
    </xdr:from>
    <xdr:to>
      <xdr:col>27</xdr:col>
      <xdr:colOff>161925</xdr:colOff>
      <xdr:row>31</xdr:row>
      <xdr:rowOff>99060</xdr:rowOff>
    </xdr:to>
    <xdr:sp macro="" textlink="">
      <xdr:nvSpPr>
        <xdr:cNvPr id="775" name="円/楕円 774"/>
        <xdr:cNvSpPr/>
      </xdr:nvSpPr>
      <xdr:spPr>
        <a:xfrm>
          <a:off x="18605500" y="531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29</xdr:row>
      <xdr:rowOff>115587</xdr:rowOff>
    </xdr:from>
    <xdr:ext cx="378565" cy="259045"/>
    <xdr:sp macro="" textlink="">
      <xdr:nvSpPr>
        <xdr:cNvPr id="776" name="テキスト ボックス 775"/>
        <xdr:cNvSpPr txBox="1"/>
      </xdr:nvSpPr>
      <xdr:spPr>
        <a:xfrm>
          <a:off x="18467017" y="5087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フローチャート :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1" name="フローチャート :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2" name="テキスト ボックス 80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4" name="フローチャート :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5" name="テキスト ボックス 80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7" name="フローチャート :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8" name="テキスト ボックス 80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フローチャート :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0" name="テキスト ボックス 80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6" name="円/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8" name="円/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9" name="テキスト ボックス 81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0" name="円/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1" name="テキスト ボックス 82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2" name="円/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3" name="テキスト ボックス 82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4" name="円/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5" name="テキスト ボックス 82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類似団体平均と比較して、衛生費については、住民一人当たり</a:t>
          </a:r>
          <a:r>
            <a:rPr kumimoji="1" lang="en-US" altLang="ja-JP" sz="1100">
              <a:solidFill>
                <a:schemeClr val="dk1"/>
              </a:solidFill>
              <a:effectLst/>
              <a:latin typeface="+mn-lt"/>
              <a:ea typeface="+mn-ea"/>
              <a:cs typeface="+mn-cs"/>
            </a:rPr>
            <a:t>63,978</a:t>
          </a:r>
          <a:r>
            <a:rPr kumimoji="1" lang="ja-JP" altLang="ja-JP" sz="1100">
              <a:solidFill>
                <a:schemeClr val="dk1"/>
              </a:solidFill>
              <a:effectLst/>
              <a:latin typeface="+mn-lt"/>
              <a:ea typeface="+mn-ea"/>
              <a:cs typeface="+mn-cs"/>
            </a:rPr>
            <a:t>円となっており</a:t>
          </a:r>
          <a:r>
            <a:rPr kumimoji="1" lang="en-US" altLang="ja-JP" sz="1100">
              <a:solidFill>
                <a:schemeClr val="dk1"/>
              </a:solidFill>
              <a:effectLst/>
              <a:latin typeface="+mn-lt"/>
              <a:ea typeface="+mn-ea"/>
              <a:cs typeface="+mn-cs"/>
            </a:rPr>
            <a:t>7,971</a:t>
          </a:r>
          <a:r>
            <a:rPr kumimoji="1" lang="ja-JP" altLang="ja-JP" sz="1100">
              <a:solidFill>
                <a:schemeClr val="dk1"/>
              </a:solidFill>
              <a:effectLst/>
              <a:latin typeface="+mn-lt"/>
              <a:ea typeface="+mn-ea"/>
              <a:cs typeface="+mn-cs"/>
            </a:rPr>
            <a:t>円上回っている。主な要因は、</a:t>
          </a:r>
          <a:r>
            <a:rPr lang="ja-JP" altLang="ja-JP" sz="1100" b="0" i="0" baseline="0">
              <a:solidFill>
                <a:schemeClr val="dk1"/>
              </a:solidFill>
              <a:effectLst/>
              <a:latin typeface="+mn-lt"/>
              <a:ea typeface="+mn-ea"/>
              <a:cs typeface="+mn-cs"/>
            </a:rPr>
            <a:t>病院事業会計に対する補助金が多くなっているためで、今後も病院経営の健全化に努める必要がある。</a:t>
          </a:r>
          <a:endParaRPr lang="ja-JP" altLang="ja-JP" sz="1400">
            <a:effectLst/>
          </a:endParaRPr>
        </a:p>
        <a:p>
          <a:r>
            <a:rPr kumimoji="1" lang="ja-JP" altLang="ja-JP" sz="1100">
              <a:solidFill>
                <a:schemeClr val="dk1"/>
              </a:solidFill>
              <a:effectLst/>
              <a:latin typeface="+mn-lt"/>
              <a:ea typeface="+mn-ea"/>
              <a:cs typeface="+mn-cs"/>
            </a:rPr>
            <a:t>また、公債費については、住民一人当たり</a:t>
          </a:r>
          <a:r>
            <a:rPr kumimoji="1" lang="en-US" altLang="ja-JP" sz="1100">
              <a:solidFill>
                <a:schemeClr val="dk1"/>
              </a:solidFill>
              <a:effectLst/>
              <a:latin typeface="+mn-lt"/>
              <a:ea typeface="+mn-ea"/>
              <a:cs typeface="+mn-cs"/>
            </a:rPr>
            <a:t>100,027</a:t>
          </a:r>
          <a:r>
            <a:rPr kumimoji="1" lang="ja-JP" altLang="ja-JP" sz="1100">
              <a:solidFill>
                <a:schemeClr val="dk1"/>
              </a:solidFill>
              <a:effectLst/>
              <a:latin typeface="+mn-lt"/>
              <a:ea typeface="+mn-ea"/>
              <a:cs typeface="+mn-cs"/>
            </a:rPr>
            <a:t>円となっており、類似団体平均と比較して</a:t>
          </a:r>
          <a:r>
            <a:rPr kumimoji="1" lang="en-US" altLang="ja-JP" sz="1100">
              <a:solidFill>
                <a:schemeClr val="dk1"/>
              </a:solidFill>
              <a:effectLst/>
              <a:latin typeface="+mn-lt"/>
              <a:ea typeface="+mn-ea"/>
              <a:cs typeface="+mn-cs"/>
            </a:rPr>
            <a:t>20,066</a:t>
          </a:r>
          <a:r>
            <a:rPr kumimoji="1" lang="ja-JP" altLang="ja-JP" sz="1100">
              <a:solidFill>
                <a:schemeClr val="dk1"/>
              </a:solidFill>
              <a:effectLst/>
              <a:latin typeface="+mn-lt"/>
              <a:ea typeface="+mn-ea"/>
              <a:cs typeface="+mn-cs"/>
            </a:rPr>
            <a:t>円上回っている。要因としては合併町の地方債の引継ぎと合併時に公共施設整備等により、地方債の元利償還金が増加したため。</a:t>
          </a:r>
          <a:endParaRPr lang="ja-JP" altLang="ja-JP" sz="1400">
            <a:effectLst/>
          </a:endParaRPr>
        </a:p>
        <a:p>
          <a:r>
            <a:rPr kumimoji="1" lang="ja-JP" altLang="ja-JP" sz="1100">
              <a:solidFill>
                <a:schemeClr val="dk1"/>
              </a:solidFill>
              <a:effectLst/>
              <a:latin typeface="+mn-lt"/>
              <a:ea typeface="+mn-ea"/>
              <a:cs typeface="+mn-cs"/>
            </a:rPr>
            <a:t>しかし、平成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年度をピークに減少しており、引続き地方債の新規発行を抑制していく必要がある。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実質単年度収支は、平成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年度をピークに減少し、平成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年度に</a:t>
          </a:r>
          <a:r>
            <a:rPr lang="en-US" altLang="ja-JP" sz="1100" b="0" i="0" baseline="0">
              <a:solidFill>
                <a:schemeClr val="dk1"/>
              </a:solidFill>
              <a:effectLst/>
              <a:latin typeface="+mn-lt"/>
              <a:ea typeface="+mn-ea"/>
              <a:cs typeface="+mn-cs"/>
            </a:rPr>
            <a:t>51</a:t>
          </a:r>
          <a:r>
            <a:rPr lang="ja-JP" altLang="ja-JP" sz="1100" b="0" i="0" baseline="0">
              <a:solidFill>
                <a:schemeClr val="dk1"/>
              </a:solidFill>
              <a:effectLst/>
              <a:latin typeface="+mn-lt"/>
              <a:ea typeface="+mn-ea"/>
              <a:cs typeface="+mn-cs"/>
            </a:rPr>
            <a:t>百万円となった。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年間の職員給与独自抑制措置（</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削減）が終了したことが主な要因である。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一方、平成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年度における地方交付税の大幅な増額により、財政調整基金現在高は平成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年度末で</a:t>
          </a:r>
          <a:r>
            <a:rPr lang="en-US" altLang="ja-JP" sz="1100" b="0" i="0" baseline="0">
              <a:solidFill>
                <a:schemeClr val="dk1"/>
              </a:solidFill>
              <a:effectLst/>
              <a:latin typeface="+mn-lt"/>
              <a:ea typeface="+mn-ea"/>
              <a:cs typeface="+mn-cs"/>
            </a:rPr>
            <a:t>1,965</a:t>
          </a:r>
          <a:r>
            <a:rPr lang="ja-JP" altLang="ja-JP" sz="1100" b="0" i="0" baseline="0">
              <a:solidFill>
                <a:schemeClr val="dk1"/>
              </a:solidFill>
              <a:effectLst/>
              <a:latin typeface="+mn-lt"/>
              <a:ea typeface="+mn-ea"/>
              <a:cs typeface="+mn-cs"/>
            </a:rPr>
            <a:t>百万円となった。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ただし、地方交付税は減少傾向にあり、平成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年度以降は合併算定替が段階的に終了することから、安定的な財政収支の均衡を視野に入れた行財政運営を図る必要がある。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森町国民健康保険病院事業会計は平成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年度に赤字（▲</a:t>
          </a:r>
          <a:r>
            <a:rPr lang="en-US" altLang="ja-JP" sz="1100" b="0" i="0" baseline="0">
              <a:solidFill>
                <a:schemeClr val="dk1"/>
              </a:solidFill>
              <a:effectLst/>
              <a:latin typeface="+mn-lt"/>
              <a:ea typeface="+mn-ea"/>
              <a:cs typeface="+mn-cs"/>
            </a:rPr>
            <a:t>422</a:t>
          </a:r>
          <a:r>
            <a:rPr lang="ja-JP" altLang="ja-JP" sz="1100" b="0" i="0" baseline="0">
              <a:solidFill>
                <a:schemeClr val="dk1"/>
              </a:solidFill>
              <a:effectLst/>
              <a:latin typeface="+mn-lt"/>
              <a:ea typeface="+mn-ea"/>
              <a:cs typeface="+mn-cs"/>
            </a:rPr>
            <a:t>百万円）となったが、平成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年度に公立病院特例債を発行したことにより赤字が解消されている。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ただし、以降、資金不足額が発生しないよう一般会計から繰出基準外の運営補助金が支出されているところである。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また、平成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年度は森町国民健康保険特別会計で繰上充用したことにより赤字（▲</a:t>
          </a:r>
          <a:r>
            <a:rPr lang="en-US" altLang="ja-JP" sz="1100" b="0" i="0" baseline="0">
              <a:solidFill>
                <a:schemeClr val="dk1"/>
              </a:solidFill>
              <a:effectLst/>
              <a:latin typeface="+mn-lt"/>
              <a:ea typeface="+mn-ea"/>
              <a:cs typeface="+mn-cs"/>
            </a:rPr>
            <a:t>96</a:t>
          </a:r>
          <a:r>
            <a:rPr lang="ja-JP" altLang="ja-JP" sz="1100" b="0" i="0" baseline="0">
              <a:solidFill>
                <a:schemeClr val="dk1"/>
              </a:solidFill>
              <a:effectLst/>
              <a:latin typeface="+mn-lt"/>
              <a:ea typeface="+mn-ea"/>
              <a:cs typeface="+mn-cs"/>
            </a:rPr>
            <a:t>百万円）となった。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年度には赤字解消計画を策定し、保険税収納率の向上及び医療費の適正化を図りながら、税収不足分を一般会計からの繰り入れたことにより赤字が解消された。</a:t>
          </a:r>
          <a:endParaRPr lang="ja-JP" altLang="ja-JP" sz="1400">
            <a:effectLst/>
          </a:endParaRPr>
        </a:p>
        <a:p>
          <a:r>
            <a:rPr lang="ja-JP" altLang="ja-JP" sz="1100" b="0" i="0" baseline="0">
              <a:solidFill>
                <a:schemeClr val="dk1"/>
              </a:solidFill>
              <a:effectLst/>
              <a:latin typeface="+mn-lt"/>
              <a:ea typeface="+mn-ea"/>
              <a:cs typeface="+mn-cs"/>
            </a:rPr>
            <a:t>赤字解消のための一般会計への負担は大きいため、病院及び国保財政の安定的な運営が求められているところである。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年度までの元利償還金の増加要因は、平成</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年度にかけ、庁舎整備事業、消防防災センター整備事業、給食センター整備事業、地域振興基金造成事業などの大規模事業を行い、その財源として合併特例債を発行したことによるものである。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年度には、合併特例債の本償還開始により元利償還金は</a:t>
          </a:r>
          <a:r>
            <a:rPr lang="en-US" altLang="ja-JP" sz="1100" b="0" i="0" baseline="0">
              <a:solidFill>
                <a:schemeClr val="dk1"/>
              </a:solidFill>
              <a:effectLst/>
              <a:latin typeface="+mn-lt"/>
              <a:ea typeface="+mn-ea"/>
              <a:cs typeface="+mn-cs"/>
            </a:rPr>
            <a:t>81</a:t>
          </a:r>
          <a:r>
            <a:rPr lang="ja-JP" altLang="ja-JP" sz="1100" b="0" i="0" baseline="0">
              <a:solidFill>
                <a:schemeClr val="dk1"/>
              </a:solidFill>
              <a:effectLst/>
              <a:latin typeface="+mn-lt"/>
              <a:ea typeface="+mn-ea"/>
              <a:cs typeface="+mn-cs"/>
            </a:rPr>
            <a:t>百万円の増加となったが、普通交付税算入率が</a:t>
          </a:r>
          <a:r>
            <a:rPr lang="en-US" altLang="ja-JP" sz="1100" b="0" i="0" baseline="0">
              <a:solidFill>
                <a:schemeClr val="dk1"/>
              </a:solidFill>
              <a:effectLst/>
              <a:latin typeface="+mn-lt"/>
              <a:ea typeface="+mn-ea"/>
              <a:cs typeface="+mn-cs"/>
            </a:rPr>
            <a:t>70</a:t>
          </a:r>
          <a:r>
            <a:rPr lang="ja-JP" altLang="ja-JP" sz="1100" b="0" i="0" baseline="0">
              <a:solidFill>
                <a:schemeClr val="dk1"/>
              </a:solidFill>
              <a:effectLst/>
              <a:latin typeface="+mn-lt"/>
              <a:ea typeface="+mn-ea"/>
              <a:cs typeface="+mn-cs"/>
            </a:rPr>
            <a:t>％であることから、算入公債費等も</a:t>
          </a:r>
          <a:r>
            <a:rPr lang="en-US" altLang="ja-JP" sz="1100" b="0" i="0" baseline="0">
              <a:solidFill>
                <a:schemeClr val="dk1"/>
              </a:solidFill>
              <a:effectLst/>
              <a:latin typeface="+mn-lt"/>
              <a:ea typeface="+mn-ea"/>
              <a:cs typeface="+mn-cs"/>
            </a:rPr>
            <a:t>66</a:t>
          </a:r>
          <a:r>
            <a:rPr lang="ja-JP" altLang="ja-JP" sz="1100" b="0" i="0" baseline="0">
              <a:solidFill>
                <a:schemeClr val="dk1"/>
              </a:solidFill>
              <a:effectLst/>
              <a:latin typeface="+mn-lt"/>
              <a:ea typeface="+mn-ea"/>
              <a:cs typeface="+mn-cs"/>
            </a:rPr>
            <a:t>百万円の増加となった。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年度以降は地方債発行額を抑制しているため、元利償還金のピークは平成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年度となった。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以降は元利償還金が年々減少し、元利償還金に対する交付税算入率が低い一般公共事業債・一般単独事業債等の償還が終了となる一方で、元利償還金に対する交付税算入率が高い合併特例債の償還が開始となったため、実質公債費比率の分子は、減少傾向で推移してい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将来負担額は、一般会計等に係る地方債の現在高が大きな割合を占めている。平成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年度以降、地方債新規発行額を抑制したことにより、地方債現在高は平成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年度に</a:t>
          </a:r>
          <a:r>
            <a:rPr lang="en-US" altLang="ja-JP" sz="1100" b="0" i="0" baseline="0">
              <a:solidFill>
                <a:schemeClr val="dk1"/>
              </a:solidFill>
              <a:effectLst/>
              <a:latin typeface="+mn-lt"/>
              <a:ea typeface="+mn-ea"/>
              <a:cs typeface="+mn-cs"/>
            </a:rPr>
            <a:t>16,567</a:t>
          </a:r>
          <a:r>
            <a:rPr lang="ja-JP" altLang="ja-JP" sz="1100" b="0" i="0" baseline="0">
              <a:solidFill>
                <a:schemeClr val="dk1"/>
              </a:solidFill>
              <a:effectLst/>
              <a:latin typeface="+mn-lt"/>
              <a:ea typeface="+mn-ea"/>
              <a:cs typeface="+mn-cs"/>
            </a:rPr>
            <a:t>百万円であったが、平成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11,945</a:t>
          </a:r>
          <a:r>
            <a:rPr lang="ja-JP" altLang="ja-JP" sz="1100" b="0" i="0" baseline="0">
              <a:solidFill>
                <a:schemeClr val="dk1"/>
              </a:solidFill>
              <a:effectLst/>
              <a:latin typeface="+mn-lt"/>
              <a:ea typeface="+mn-ea"/>
              <a:cs typeface="+mn-cs"/>
            </a:rPr>
            <a:t>百万円となり、</a:t>
          </a:r>
          <a:r>
            <a:rPr lang="en-US" altLang="ja-JP" sz="1100" b="0" i="0" baseline="0">
              <a:solidFill>
                <a:schemeClr val="dk1"/>
              </a:solidFill>
              <a:effectLst/>
              <a:latin typeface="+mn-lt"/>
              <a:ea typeface="+mn-ea"/>
              <a:cs typeface="+mn-cs"/>
            </a:rPr>
            <a:t>4,622</a:t>
          </a:r>
          <a:r>
            <a:rPr lang="ja-JP" altLang="ja-JP" sz="1100" b="0" i="0" baseline="0">
              <a:solidFill>
                <a:schemeClr val="dk1"/>
              </a:solidFill>
              <a:effectLst/>
              <a:latin typeface="+mn-lt"/>
              <a:ea typeface="+mn-ea"/>
              <a:cs typeface="+mn-cs"/>
            </a:rPr>
            <a:t>百万円減少した。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充当可能財源等は、基準財政需要額算入見込額が大きな割合を占めている。基準財政需要額算入見込額は平成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年度に</a:t>
          </a:r>
          <a:r>
            <a:rPr lang="en-US" altLang="ja-JP" sz="1100" b="0" i="0" baseline="0">
              <a:solidFill>
                <a:schemeClr val="dk1"/>
              </a:solidFill>
              <a:effectLst/>
              <a:latin typeface="+mn-lt"/>
              <a:ea typeface="+mn-ea"/>
              <a:cs typeface="+mn-cs"/>
            </a:rPr>
            <a:t>13,352</a:t>
          </a:r>
          <a:r>
            <a:rPr lang="ja-JP" altLang="ja-JP" sz="1100" b="0" i="0" baseline="0">
              <a:solidFill>
                <a:schemeClr val="dk1"/>
              </a:solidFill>
              <a:effectLst/>
              <a:latin typeface="+mn-lt"/>
              <a:ea typeface="+mn-ea"/>
              <a:cs typeface="+mn-cs"/>
            </a:rPr>
            <a:t>百万円であったが、平成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10,497</a:t>
          </a:r>
          <a:r>
            <a:rPr lang="ja-JP" altLang="ja-JP" sz="1100" b="0" i="0" baseline="0">
              <a:solidFill>
                <a:schemeClr val="dk1"/>
              </a:solidFill>
              <a:effectLst/>
              <a:latin typeface="+mn-lt"/>
              <a:ea typeface="+mn-ea"/>
              <a:cs typeface="+mn-cs"/>
            </a:rPr>
            <a:t>百万円となり、</a:t>
          </a:r>
          <a:r>
            <a:rPr lang="en-US" altLang="ja-JP" sz="1100" b="0" i="0" baseline="0">
              <a:solidFill>
                <a:schemeClr val="dk1"/>
              </a:solidFill>
              <a:effectLst/>
              <a:latin typeface="+mn-lt"/>
              <a:ea typeface="+mn-ea"/>
              <a:cs typeface="+mn-cs"/>
            </a:rPr>
            <a:t>2,855</a:t>
          </a:r>
          <a:r>
            <a:rPr lang="ja-JP" altLang="ja-JP" sz="1100" b="0" i="0" baseline="0">
              <a:solidFill>
                <a:schemeClr val="dk1"/>
              </a:solidFill>
              <a:effectLst/>
              <a:latin typeface="+mn-lt"/>
              <a:ea typeface="+mn-ea"/>
              <a:cs typeface="+mn-cs"/>
            </a:rPr>
            <a:t>百万円減少した。これは、一般会計等に係る地方債現在高の減少と連動するものである。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また、充当可能基金は平成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年度には</a:t>
          </a:r>
          <a:r>
            <a:rPr lang="en-US" altLang="ja-JP" sz="1100" b="0" i="0" baseline="0">
              <a:solidFill>
                <a:schemeClr val="dk1"/>
              </a:solidFill>
              <a:effectLst/>
              <a:latin typeface="+mn-lt"/>
              <a:ea typeface="+mn-ea"/>
              <a:cs typeface="+mn-cs"/>
            </a:rPr>
            <a:t>1,736</a:t>
          </a:r>
          <a:r>
            <a:rPr lang="ja-JP" altLang="ja-JP" sz="1100" b="0" i="0" baseline="0">
              <a:solidFill>
                <a:schemeClr val="dk1"/>
              </a:solidFill>
              <a:effectLst/>
              <a:latin typeface="+mn-lt"/>
              <a:ea typeface="+mn-ea"/>
              <a:cs typeface="+mn-cs"/>
            </a:rPr>
            <a:t>百万円であったが、財政調整基金現在高の増加により、平成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2,354</a:t>
          </a:r>
          <a:r>
            <a:rPr lang="ja-JP" altLang="ja-JP" sz="1100" b="0" i="0" baseline="0">
              <a:solidFill>
                <a:schemeClr val="dk1"/>
              </a:solidFill>
              <a:effectLst/>
              <a:latin typeface="+mn-lt"/>
              <a:ea typeface="+mn-ea"/>
              <a:cs typeface="+mn-cs"/>
            </a:rPr>
            <a:t>百万円となり、</a:t>
          </a:r>
          <a:r>
            <a:rPr lang="en-US" altLang="ja-JP" sz="1100" b="0" i="0" baseline="0">
              <a:solidFill>
                <a:schemeClr val="dk1"/>
              </a:solidFill>
              <a:effectLst/>
              <a:latin typeface="+mn-lt"/>
              <a:ea typeface="+mn-ea"/>
              <a:cs typeface="+mn-cs"/>
            </a:rPr>
            <a:t>618</a:t>
          </a:r>
          <a:r>
            <a:rPr lang="ja-JP" altLang="ja-JP" sz="1100" b="0" i="0" baseline="0">
              <a:solidFill>
                <a:schemeClr val="dk1"/>
              </a:solidFill>
              <a:effectLst/>
              <a:latin typeface="+mn-lt"/>
              <a:ea typeface="+mn-ea"/>
              <a:cs typeface="+mn-cs"/>
            </a:rPr>
            <a:t>百万円増加した。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将来負担比率の分子は、一般会計等の地方債現在高が減少する一方で、充当可能基金が増加したため減少傾向にある。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北海道森町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16,592
16,369
368.79
9,693,671
9,597,947
95,662
6,780,335
11,944,644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93.0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16,592
16,369
368.79
9,693,671
9,597,947
95,662
6,780,335
11,944,644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93.0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16,592
16,369
368.79
9,693,671
9,597,947
95,662
6,780,335
11,944,644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93.0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9693671</v>
      </c>
      <c r="BO4" s="409"/>
      <c r="BP4" s="409"/>
      <c r="BQ4" s="409"/>
      <c r="BR4" s="409"/>
      <c r="BS4" s="409"/>
      <c r="BT4" s="409"/>
      <c r="BU4" s="410"/>
      <c r="BV4" s="408">
        <v>10019805</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1.4</v>
      </c>
      <c r="CU4" s="586"/>
      <c r="CV4" s="586"/>
      <c r="CW4" s="586"/>
      <c r="CX4" s="586"/>
      <c r="CY4" s="586"/>
      <c r="CZ4" s="586"/>
      <c r="DA4" s="587"/>
      <c r="DB4" s="585">
        <v>1.3</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9597947</v>
      </c>
      <c r="BO5" s="414"/>
      <c r="BP5" s="414"/>
      <c r="BQ5" s="414"/>
      <c r="BR5" s="414"/>
      <c r="BS5" s="414"/>
      <c r="BT5" s="414"/>
      <c r="BU5" s="415"/>
      <c r="BV5" s="413">
        <v>9929745</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91.7</v>
      </c>
      <c r="CU5" s="384"/>
      <c r="CV5" s="384"/>
      <c r="CW5" s="384"/>
      <c r="CX5" s="384"/>
      <c r="CY5" s="384"/>
      <c r="CZ5" s="384"/>
      <c r="DA5" s="385"/>
      <c r="DB5" s="383">
        <v>93.8</v>
      </c>
      <c r="DC5" s="384"/>
      <c r="DD5" s="384"/>
      <c r="DE5" s="384"/>
      <c r="DF5" s="384"/>
      <c r="DG5" s="384"/>
      <c r="DH5" s="384"/>
      <c r="DI5" s="385"/>
      <c r="DJ5" s="137"/>
      <c r="DK5" s="137"/>
      <c r="DL5" s="137"/>
      <c r="DM5" s="137"/>
      <c r="DN5" s="137"/>
      <c r="DO5" s="137"/>
    </row>
    <row r="6" spans="1:119" ht="18.75" customHeight="1" x14ac:dyDescent="0.15">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95724</v>
      </c>
      <c r="BO6" s="414"/>
      <c r="BP6" s="414"/>
      <c r="BQ6" s="414"/>
      <c r="BR6" s="414"/>
      <c r="BS6" s="414"/>
      <c r="BT6" s="414"/>
      <c r="BU6" s="415"/>
      <c r="BV6" s="413">
        <v>90060</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96.5</v>
      </c>
      <c r="CU6" s="560"/>
      <c r="CV6" s="560"/>
      <c r="CW6" s="560"/>
      <c r="CX6" s="560"/>
      <c r="CY6" s="560"/>
      <c r="CZ6" s="560"/>
      <c r="DA6" s="561"/>
      <c r="DB6" s="559">
        <v>99</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62</v>
      </c>
      <c r="BO7" s="414"/>
      <c r="BP7" s="414"/>
      <c r="BQ7" s="414"/>
      <c r="BR7" s="414"/>
      <c r="BS7" s="414"/>
      <c r="BT7" s="414"/>
      <c r="BU7" s="415"/>
      <c r="BV7" s="413">
        <v>4159</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6780335</v>
      </c>
      <c r="CU7" s="414"/>
      <c r="CV7" s="414"/>
      <c r="CW7" s="414"/>
      <c r="CX7" s="414"/>
      <c r="CY7" s="414"/>
      <c r="CZ7" s="414"/>
      <c r="DA7" s="415"/>
      <c r="DB7" s="413">
        <v>6676912</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95662</v>
      </c>
      <c r="BO8" s="414"/>
      <c r="BP8" s="414"/>
      <c r="BQ8" s="414"/>
      <c r="BR8" s="414"/>
      <c r="BS8" s="414"/>
      <c r="BT8" s="414"/>
      <c r="BU8" s="415"/>
      <c r="BV8" s="413">
        <v>85901</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0.28000000000000003</v>
      </c>
      <c r="CU8" s="523"/>
      <c r="CV8" s="523"/>
      <c r="CW8" s="523"/>
      <c r="CX8" s="523"/>
      <c r="CY8" s="523"/>
      <c r="CZ8" s="523"/>
      <c r="DA8" s="524"/>
      <c r="DB8" s="522">
        <v>0.27</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15946</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9761</v>
      </c>
      <c r="BO9" s="414"/>
      <c r="BP9" s="414"/>
      <c r="BQ9" s="414"/>
      <c r="BR9" s="414"/>
      <c r="BS9" s="414"/>
      <c r="BT9" s="414"/>
      <c r="BU9" s="415"/>
      <c r="BV9" s="413">
        <v>1346</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20.7</v>
      </c>
      <c r="CU9" s="384"/>
      <c r="CV9" s="384"/>
      <c r="CW9" s="384"/>
      <c r="CX9" s="384"/>
      <c r="CY9" s="384"/>
      <c r="CZ9" s="384"/>
      <c r="DA9" s="385"/>
      <c r="DB9" s="383">
        <v>21.6</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17859</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41554</v>
      </c>
      <c r="BO10" s="414"/>
      <c r="BP10" s="414"/>
      <c r="BQ10" s="414"/>
      <c r="BR10" s="414"/>
      <c r="BS10" s="414"/>
      <c r="BT10" s="414"/>
      <c r="BU10" s="415"/>
      <c r="BV10" s="413">
        <v>18738</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102</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x14ac:dyDescent="0.15">
      <c r="A12" s="138"/>
      <c r="B12" s="525" t="s">
        <v>111</v>
      </c>
      <c r="C12" s="526"/>
      <c r="D12" s="526"/>
      <c r="E12" s="526"/>
      <c r="F12" s="526"/>
      <c r="G12" s="526"/>
      <c r="H12" s="526"/>
      <c r="I12" s="526"/>
      <c r="J12" s="526"/>
      <c r="K12" s="527"/>
      <c r="L12" s="534" t="s">
        <v>112</v>
      </c>
      <c r="M12" s="535"/>
      <c r="N12" s="535"/>
      <c r="O12" s="535"/>
      <c r="P12" s="535"/>
      <c r="Q12" s="536"/>
      <c r="R12" s="537">
        <v>16592</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v>110000</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120</v>
      </c>
      <c r="N13" s="512"/>
      <c r="O13" s="512"/>
      <c r="P13" s="512"/>
      <c r="Q13" s="513"/>
      <c r="R13" s="514">
        <v>16369</v>
      </c>
      <c r="S13" s="515"/>
      <c r="T13" s="515"/>
      <c r="U13" s="515"/>
      <c r="V13" s="516"/>
      <c r="W13" s="502" t="s">
        <v>121</v>
      </c>
      <c r="X13" s="426"/>
      <c r="Y13" s="426"/>
      <c r="Z13" s="426"/>
      <c r="AA13" s="426"/>
      <c r="AB13" s="427"/>
      <c r="AC13" s="389">
        <v>1961</v>
      </c>
      <c r="AD13" s="390"/>
      <c r="AE13" s="390"/>
      <c r="AF13" s="390"/>
      <c r="AG13" s="391"/>
      <c r="AH13" s="389">
        <v>2145</v>
      </c>
      <c r="AI13" s="390"/>
      <c r="AJ13" s="390"/>
      <c r="AK13" s="390"/>
      <c r="AL13" s="392"/>
      <c r="AM13" s="482" t="s">
        <v>122</v>
      </c>
      <c r="AN13" s="387"/>
      <c r="AO13" s="387"/>
      <c r="AP13" s="387"/>
      <c r="AQ13" s="387"/>
      <c r="AR13" s="387"/>
      <c r="AS13" s="387"/>
      <c r="AT13" s="388"/>
      <c r="AU13" s="470" t="s">
        <v>116</v>
      </c>
      <c r="AV13" s="471"/>
      <c r="AW13" s="471"/>
      <c r="AX13" s="471"/>
      <c r="AY13" s="393" t="s">
        <v>123</v>
      </c>
      <c r="AZ13" s="394"/>
      <c r="BA13" s="394"/>
      <c r="BB13" s="394"/>
      <c r="BC13" s="394"/>
      <c r="BD13" s="394"/>
      <c r="BE13" s="394"/>
      <c r="BF13" s="394"/>
      <c r="BG13" s="394"/>
      <c r="BH13" s="394"/>
      <c r="BI13" s="394"/>
      <c r="BJ13" s="394"/>
      <c r="BK13" s="394"/>
      <c r="BL13" s="394"/>
      <c r="BM13" s="395"/>
      <c r="BN13" s="413">
        <v>51315</v>
      </c>
      <c r="BO13" s="414"/>
      <c r="BP13" s="414"/>
      <c r="BQ13" s="414"/>
      <c r="BR13" s="414"/>
      <c r="BS13" s="414"/>
      <c r="BT13" s="414"/>
      <c r="BU13" s="415"/>
      <c r="BV13" s="413">
        <v>-89916</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15.7</v>
      </c>
      <c r="CU13" s="384"/>
      <c r="CV13" s="384"/>
      <c r="CW13" s="384"/>
      <c r="CX13" s="384"/>
      <c r="CY13" s="384"/>
      <c r="CZ13" s="384"/>
      <c r="DA13" s="385"/>
      <c r="DB13" s="383">
        <v>16.2</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125</v>
      </c>
      <c r="M14" s="543"/>
      <c r="N14" s="543"/>
      <c r="O14" s="543"/>
      <c r="P14" s="543"/>
      <c r="Q14" s="544"/>
      <c r="R14" s="514">
        <v>17004</v>
      </c>
      <c r="S14" s="515"/>
      <c r="T14" s="515"/>
      <c r="U14" s="515"/>
      <c r="V14" s="516"/>
      <c r="W14" s="517"/>
      <c r="X14" s="429"/>
      <c r="Y14" s="429"/>
      <c r="Z14" s="429"/>
      <c r="AA14" s="429"/>
      <c r="AB14" s="430"/>
      <c r="AC14" s="507">
        <v>23</v>
      </c>
      <c r="AD14" s="508"/>
      <c r="AE14" s="508"/>
      <c r="AF14" s="508"/>
      <c r="AG14" s="509"/>
      <c r="AH14" s="507">
        <v>22.9</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93</v>
      </c>
      <c r="CU14" s="486"/>
      <c r="CV14" s="486"/>
      <c r="CW14" s="486"/>
      <c r="CX14" s="486"/>
      <c r="CY14" s="486"/>
      <c r="CZ14" s="486"/>
      <c r="DA14" s="487"/>
      <c r="DB14" s="518">
        <v>114.8</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120</v>
      </c>
      <c r="N15" s="512"/>
      <c r="O15" s="512"/>
      <c r="P15" s="512"/>
      <c r="Q15" s="513"/>
      <c r="R15" s="514">
        <v>16779</v>
      </c>
      <c r="S15" s="515"/>
      <c r="T15" s="515"/>
      <c r="U15" s="515"/>
      <c r="V15" s="516"/>
      <c r="W15" s="502" t="s">
        <v>127</v>
      </c>
      <c r="X15" s="426"/>
      <c r="Y15" s="426"/>
      <c r="Z15" s="426"/>
      <c r="AA15" s="426"/>
      <c r="AB15" s="427"/>
      <c r="AC15" s="389">
        <v>2567</v>
      </c>
      <c r="AD15" s="390"/>
      <c r="AE15" s="390"/>
      <c r="AF15" s="390"/>
      <c r="AG15" s="391"/>
      <c r="AH15" s="389">
        <v>2998</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1604555</v>
      </c>
      <c r="BO15" s="409"/>
      <c r="BP15" s="409"/>
      <c r="BQ15" s="409"/>
      <c r="BR15" s="409"/>
      <c r="BS15" s="409"/>
      <c r="BT15" s="409"/>
      <c r="BU15" s="410"/>
      <c r="BV15" s="408">
        <v>1498316</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30.1</v>
      </c>
      <c r="AD16" s="508"/>
      <c r="AE16" s="508"/>
      <c r="AF16" s="508"/>
      <c r="AG16" s="509"/>
      <c r="AH16" s="507">
        <v>32</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5593343</v>
      </c>
      <c r="BO16" s="414"/>
      <c r="BP16" s="414"/>
      <c r="BQ16" s="414"/>
      <c r="BR16" s="414"/>
      <c r="BS16" s="414"/>
      <c r="BT16" s="414"/>
      <c r="BU16" s="415"/>
      <c r="BV16" s="413">
        <v>5391421</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4012</v>
      </c>
      <c r="AD17" s="390"/>
      <c r="AE17" s="390"/>
      <c r="AF17" s="390"/>
      <c r="AG17" s="391"/>
      <c r="AH17" s="389">
        <v>4221</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2041491</v>
      </c>
      <c r="BO17" s="414"/>
      <c r="BP17" s="414"/>
      <c r="BQ17" s="414"/>
      <c r="BR17" s="414"/>
      <c r="BS17" s="414"/>
      <c r="BT17" s="414"/>
      <c r="BU17" s="415"/>
      <c r="BV17" s="413">
        <v>1910393</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136</v>
      </c>
      <c r="C18" s="476"/>
      <c r="D18" s="476"/>
      <c r="E18" s="477"/>
      <c r="F18" s="477"/>
      <c r="G18" s="477"/>
      <c r="H18" s="477"/>
      <c r="I18" s="477"/>
      <c r="J18" s="477"/>
      <c r="K18" s="477"/>
      <c r="L18" s="478">
        <v>368.79</v>
      </c>
      <c r="M18" s="478"/>
      <c r="N18" s="478"/>
      <c r="O18" s="478"/>
      <c r="P18" s="478"/>
      <c r="Q18" s="478"/>
      <c r="R18" s="479"/>
      <c r="S18" s="479"/>
      <c r="T18" s="479"/>
      <c r="U18" s="479"/>
      <c r="V18" s="480"/>
      <c r="W18" s="494"/>
      <c r="X18" s="495"/>
      <c r="Y18" s="495"/>
      <c r="Z18" s="495"/>
      <c r="AA18" s="495"/>
      <c r="AB18" s="503"/>
      <c r="AC18" s="377">
        <v>47</v>
      </c>
      <c r="AD18" s="378"/>
      <c r="AE18" s="378"/>
      <c r="AF18" s="378"/>
      <c r="AG18" s="481"/>
      <c r="AH18" s="377">
        <v>45</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6328315</v>
      </c>
      <c r="BO18" s="414"/>
      <c r="BP18" s="414"/>
      <c r="BQ18" s="414"/>
      <c r="BR18" s="414"/>
      <c r="BS18" s="414"/>
      <c r="BT18" s="414"/>
      <c r="BU18" s="415"/>
      <c r="BV18" s="413">
        <v>6370215</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138</v>
      </c>
      <c r="C19" s="476"/>
      <c r="D19" s="476"/>
      <c r="E19" s="477"/>
      <c r="F19" s="477"/>
      <c r="G19" s="477"/>
      <c r="H19" s="477"/>
      <c r="I19" s="477"/>
      <c r="J19" s="477"/>
      <c r="K19" s="477"/>
      <c r="L19" s="483">
        <v>43</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7550707</v>
      </c>
      <c r="BO19" s="414"/>
      <c r="BP19" s="414"/>
      <c r="BQ19" s="414"/>
      <c r="BR19" s="414"/>
      <c r="BS19" s="414"/>
      <c r="BT19" s="414"/>
      <c r="BU19" s="415"/>
      <c r="BV19" s="413">
        <v>7511229</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140</v>
      </c>
      <c r="C20" s="476"/>
      <c r="D20" s="476"/>
      <c r="E20" s="477"/>
      <c r="F20" s="477"/>
      <c r="G20" s="477"/>
      <c r="H20" s="477"/>
      <c r="I20" s="477"/>
      <c r="J20" s="477"/>
      <c r="K20" s="477"/>
      <c r="L20" s="483">
        <v>6628</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11944644</v>
      </c>
      <c r="BO23" s="414"/>
      <c r="BP23" s="414"/>
      <c r="BQ23" s="414"/>
      <c r="BR23" s="414"/>
      <c r="BS23" s="414"/>
      <c r="BT23" s="414"/>
      <c r="BU23" s="415"/>
      <c r="BV23" s="413">
        <v>12959439</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149</v>
      </c>
      <c r="F24" s="387"/>
      <c r="G24" s="387"/>
      <c r="H24" s="387"/>
      <c r="I24" s="387"/>
      <c r="J24" s="387"/>
      <c r="K24" s="388"/>
      <c r="L24" s="389">
        <v>1</v>
      </c>
      <c r="M24" s="390"/>
      <c r="N24" s="390"/>
      <c r="O24" s="390"/>
      <c r="P24" s="391"/>
      <c r="Q24" s="389">
        <v>8120</v>
      </c>
      <c r="R24" s="390"/>
      <c r="S24" s="390"/>
      <c r="T24" s="390"/>
      <c r="U24" s="390"/>
      <c r="V24" s="391"/>
      <c r="W24" s="455"/>
      <c r="X24" s="446"/>
      <c r="Y24" s="447"/>
      <c r="Z24" s="386" t="s">
        <v>150</v>
      </c>
      <c r="AA24" s="387"/>
      <c r="AB24" s="387"/>
      <c r="AC24" s="387"/>
      <c r="AD24" s="387"/>
      <c r="AE24" s="387"/>
      <c r="AF24" s="387"/>
      <c r="AG24" s="388"/>
      <c r="AH24" s="389">
        <v>230</v>
      </c>
      <c r="AI24" s="390"/>
      <c r="AJ24" s="390"/>
      <c r="AK24" s="390"/>
      <c r="AL24" s="391"/>
      <c r="AM24" s="389">
        <v>727030</v>
      </c>
      <c r="AN24" s="390"/>
      <c r="AO24" s="390"/>
      <c r="AP24" s="390"/>
      <c r="AQ24" s="390"/>
      <c r="AR24" s="391"/>
      <c r="AS24" s="389">
        <v>3161</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9521264</v>
      </c>
      <c r="BO24" s="414"/>
      <c r="BP24" s="414"/>
      <c r="BQ24" s="414"/>
      <c r="BR24" s="414"/>
      <c r="BS24" s="414"/>
      <c r="BT24" s="414"/>
      <c r="BU24" s="415"/>
      <c r="BV24" s="413">
        <v>10220515</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152</v>
      </c>
      <c r="F25" s="387"/>
      <c r="G25" s="387"/>
      <c r="H25" s="387"/>
      <c r="I25" s="387"/>
      <c r="J25" s="387"/>
      <c r="K25" s="388"/>
      <c r="L25" s="389">
        <v>1</v>
      </c>
      <c r="M25" s="390"/>
      <c r="N25" s="390"/>
      <c r="O25" s="390"/>
      <c r="P25" s="391"/>
      <c r="Q25" s="389">
        <v>6530</v>
      </c>
      <c r="R25" s="390"/>
      <c r="S25" s="390"/>
      <c r="T25" s="390"/>
      <c r="U25" s="390"/>
      <c r="V25" s="391"/>
      <c r="W25" s="455"/>
      <c r="X25" s="446"/>
      <c r="Y25" s="447"/>
      <c r="Z25" s="386" t="s">
        <v>153</v>
      </c>
      <c r="AA25" s="387"/>
      <c r="AB25" s="387"/>
      <c r="AC25" s="387"/>
      <c r="AD25" s="387"/>
      <c r="AE25" s="387"/>
      <c r="AF25" s="387"/>
      <c r="AG25" s="388"/>
      <c r="AH25" s="389">
        <v>43</v>
      </c>
      <c r="AI25" s="390"/>
      <c r="AJ25" s="390"/>
      <c r="AK25" s="390"/>
      <c r="AL25" s="391"/>
      <c r="AM25" s="389">
        <v>130118</v>
      </c>
      <c r="AN25" s="390"/>
      <c r="AO25" s="390"/>
      <c r="AP25" s="390"/>
      <c r="AQ25" s="390"/>
      <c r="AR25" s="391"/>
      <c r="AS25" s="389">
        <v>3026</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1704502</v>
      </c>
      <c r="BO25" s="409"/>
      <c r="BP25" s="409"/>
      <c r="BQ25" s="409"/>
      <c r="BR25" s="409"/>
      <c r="BS25" s="409"/>
      <c r="BT25" s="409"/>
      <c r="BU25" s="410"/>
      <c r="BV25" s="408">
        <v>1123427</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155</v>
      </c>
      <c r="F26" s="387"/>
      <c r="G26" s="387"/>
      <c r="H26" s="387"/>
      <c r="I26" s="387"/>
      <c r="J26" s="387"/>
      <c r="K26" s="388"/>
      <c r="L26" s="389">
        <v>1</v>
      </c>
      <c r="M26" s="390"/>
      <c r="N26" s="390"/>
      <c r="O26" s="390"/>
      <c r="P26" s="391"/>
      <c r="Q26" s="389">
        <v>5840</v>
      </c>
      <c r="R26" s="390"/>
      <c r="S26" s="390"/>
      <c r="T26" s="390"/>
      <c r="U26" s="390"/>
      <c r="V26" s="391"/>
      <c r="W26" s="455"/>
      <c r="X26" s="446"/>
      <c r="Y26" s="447"/>
      <c r="Z26" s="386" t="s">
        <v>156</v>
      </c>
      <c r="AA26" s="468"/>
      <c r="AB26" s="468"/>
      <c r="AC26" s="468"/>
      <c r="AD26" s="468"/>
      <c r="AE26" s="468"/>
      <c r="AF26" s="468"/>
      <c r="AG26" s="469"/>
      <c r="AH26" s="389">
        <v>21</v>
      </c>
      <c r="AI26" s="390"/>
      <c r="AJ26" s="390"/>
      <c r="AK26" s="390"/>
      <c r="AL26" s="391"/>
      <c r="AM26" s="389">
        <v>69153</v>
      </c>
      <c r="AN26" s="390"/>
      <c r="AO26" s="390"/>
      <c r="AP26" s="390"/>
      <c r="AQ26" s="390"/>
      <c r="AR26" s="391"/>
      <c r="AS26" s="389">
        <v>3293</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158</v>
      </c>
      <c r="F27" s="387"/>
      <c r="G27" s="387"/>
      <c r="H27" s="387"/>
      <c r="I27" s="387"/>
      <c r="J27" s="387"/>
      <c r="K27" s="388"/>
      <c r="L27" s="389">
        <v>1</v>
      </c>
      <c r="M27" s="390"/>
      <c r="N27" s="390"/>
      <c r="O27" s="390"/>
      <c r="P27" s="391"/>
      <c r="Q27" s="389">
        <v>2950</v>
      </c>
      <c r="R27" s="390"/>
      <c r="S27" s="390"/>
      <c r="T27" s="390"/>
      <c r="U27" s="390"/>
      <c r="V27" s="391"/>
      <c r="W27" s="455"/>
      <c r="X27" s="446"/>
      <c r="Y27" s="447"/>
      <c r="Z27" s="386" t="s">
        <v>159</v>
      </c>
      <c r="AA27" s="387"/>
      <c r="AB27" s="387"/>
      <c r="AC27" s="387"/>
      <c r="AD27" s="387"/>
      <c r="AE27" s="387"/>
      <c r="AF27" s="387"/>
      <c r="AG27" s="388"/>
      <c r="AH27" s="389">
        <v>12</v>
      </c>
      <c r="AI27" s="390"/>
      <c r="AJ27" s="390"/>
      <c r="AK27" s="390"/>
      <c r="AL27" s="391"/>
      <c r="AM27" s="389">
        <v>32062</v>
      </c>
      <c r="AN27" s="390"/>
      <c r="AO27" s="390"/>
      <c r="AP27" s="390"/>
      <c r="AQ27" s="390"/>
      <c r="AR27" s="391"/>
      <c r="AS27" s="389">
        <v>2672</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t="s">
        <v>118</v>
      </c>
      <c r="BO27" s="417"/>
      <c r="BP27" s="417"/>
      <c r="BQ27" s="417"/>
      <c r="BR27" s="417"/>
      <c r="BS27" s="417"/>
      <c r="BT27" s="417"/>
      <c r="BU27" s="418"/>
      <c r="BV27" s="416" t="s">
        <v>118</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161</v>
      </c>
      <c r="F28" s="387"/>
      <c r="G28" s="387"/>
      <c r="H28" s="387"/>
      <c r="I28" s="387"/>
      <c r="J28" s="387"/>
      <c r="K28" s="388"/>
      <c r="L28" s="389">
        <v>1</v>
      </c>
      <c r="M28" s="390"/>
      <c r="N28" s="390"/>
      <c r="O28" s="390"/>
      <c r="P28" s="391"/>
      <c r="Q28" s="389">
        <v>2250</v>
      </c>
      <c r="R28" s="390"/>
      <c r="S28" s="390"/>
      <c r="T28" s="390"/>
      <c r="U28" s="390"/>
      <c r="V28" s="391"/>
      <c r="W28" s="455"/>
      <c r="X28" s="446"/>
      <c r="Y28" s="447"/>
      <c r="Z28" s="386" t="s">
        <v>162</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1965055</v>
      </c>
      <c r="BO28" s="409"/>
      <c r="BP28" s="409"/>
      <c r="BQ28" s="409"/>
      <c r="BR28" s="409"/>
      <c r="BS28" s="409"/>
      <c r="BT28" s="409"/>
      <c r="BU28" s="410"/>
      <c r="BV28" s="408">
        <v>1923501</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165</v>
      </c>
      <c r="F29" s="387"/>
      <c r="G29" s="387"/>
      <c r="H29" s="387"/>
      <c r="I29" s="387"/>
      <c r="J29" s="387"/>
      <c r="K29" s="388"/>
      <c r="L29" s="389">
        <v>14</v>
      </c>
      <c r="M29" s="390"/>
      <c r="N29" s="390"/>
      <c r="O29" s="390"/>
      <c r="P29" s="391"/>
      <c r="Q29" s="389">
        <v>1950</v>
      </c>
      <c r="R29" s="390"/>
      <c r="S29" s="390"/>
      <c r="T29" s="390"/>
      <c r="U29" s="390"/>
      <c r="V29" s="391"/>
      <c r="W29" s="456"/>
      <c r="X29" s="457"/>
      <c r="Y29" s="458"/>
      <c r="Z29" s="386" t="s">
        <v>166</v>
      </c>
      <c r="AA29" s="387"/>
      <c r="AB29" s="387"/>
      <c r="AC29" s="387"/>
      <c r="AD29" s="387"/>
      <c r="AE29" s="387"/>
      <c r="AF29" s="387"/>
      <c r="AG29" s="388"/>
      <c r="AH29" s="389">
        <v>242</v>
      </c>
      <c r="AI29" s="390"/>
      <c r="AJ29" s="390"/>
      <c r="AK29" s="390"/>
      <c r="AL29" s="391"/>
      <c r="AM29" s="389">
        <v>759092</v>
      </c>
      <c r="AN29" s="390"/>
      <c r="AO29" s="390"/>
      <c r="AP29" s="390"/>
      <c r="AQ29" s="390"/>
      <c r="AR29" s="391"/>
      <c r="AS29" s="389">
        <v>3137</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1987</v>
      </c>
      <c r="BO29" s="414"/>
      <c r="BP29" s="414"/>
      <c r="BQ29" s="414"/>
      <c r="BR29" s="414"/>
      <c r="BS29" s="414"/>
      <c r="BT29" s="414"/>
      <c r="BU29" s="415"/>
      <c r="BV29" s="413">
        <v>2670</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99.7</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1019768</v>
      </c>
      <c r="BO30" s="417"/>
      <c r="BP30" s="417"/>
      <c r="BQ30" s="417"/>
      <c r="BR30" s="417"/>
      <c r="BS30" s="417"/>
      <c r="BT30" s="417"/>
      <c r="BU30" s="418"/>
      <c r="BV30" s="416">
        <v>1102789</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森町国民健康保険特別会計</v>
      </c>
      <c r="X34" s="372"/>
      <c r="Y34" s="372"/>
      <c r="Z34" s="372"/>
      <c r="AA34" s="372"/>
      <c r="AB34" s="372"/>
      <c r="AC34" s="372"/>
      <c r="AD34" s="372"/>
      <c r="AE34" s="372"/>
      <c r="AF34" s="372"/>
      <c r="AG34" s="372"/>
      <c r="AH34" s="372"/>
      <c r="AI34" s="372"/>
      <c r="AJ34" s="372"/>
      <c r="AK34" s="372"/>
      <c r="AL34" s="165"/>
      <c r="AM34" s="373">
        <f>IF(AO34="","",MAX(C34:D43,U34:V43)+1)</f>
        <v>7</v>
      </c>
      <c r="AN34" s="373"/>
      <c r="AO34" s="372" t="str">
        <f>IF('各会計、関係団体の財政状況及び健全化判断比率'!B32="","",'各会計、関係団体の財政状況及び健全化判断比率'!B32)</f>
        <v>森町水道事業会計</v>
      </c>
      <c r="AP34" s="372"/>
      <c r="AQ34" s="372"/>
      <c r="AR34" s="372"/>
      <c r="AS34" s="372"/>
      <c r="AT34" s="372"/>
      <c r="AU34" s="372"/>
      <c r="AV34" s="372"/>
      <c r="AW34" s="372"/>
      <c r="AX34" s="372"/>
      <c r="AY34" s="372"/>
      <c r="AZ34" s="372"/>
      <c r="BA34" s="372"/>
      <c r="BB34" s="372"/>
      <c r="BC34" s="372"/>
      <c r="BD34" s="165"/>
      <c r="BE34" s="373">
        <f>IF(BG34="","",MAX(C34:D43,U34:V43,AM34:AN43)+1)</f>
        <v>10</v>
      </c>
      <c r="BF34" s="373"/>
      <c r="BG34" s="372" t="str">
        <f>IF('各会計、関係団体の財政状況及び健全化判断比率'!B35="","",'各会計、関係団体の財政状況及び健全化判断比率'!B35)</f>
        <v>森町港湾整備事業特別会計</v>
      </c>
      <c r="BH34" s="372"/>
      <c r="BI34" s="372"/>
      <c r="BJ34" s="372"/>
      <c r="BK34" s="372"/>
      <c r="BL34" s="372"/>
      <c r="BM34" s="372"/>
      <c r="BN34" s="372"/>
      <c r="BO34" s="372"/>
      <c r="BP34" s="372"/>
      <c r="BQ34" s="372"/>
      <c r="BR34" s="372"/>
      <c r="BS34" s="372"/>
      <c r="BT34" s="372"/>
      <c r="BU34" s="372"/>
      <c r="BV34" s="165"/>
      <c r="BW34" s="373">
        <f>IF(BY34="","",MAX(C34:D43,U34:V43,AM34:AN43,BE34:BF43)+1)</f>
        <v>11</v>
      </c>
      <c r="BX34" s="373"/>
      <c r="BY34" s="372" t="str">
        <f>IF('各会計、関係団体の財政状況及び健全化判断比率'!B68="","",'各会計、関係団体の財政状況及び健全化判断比率'!B68)</f>
        <v>渡島廃棄物処理広域連合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森町ホタテ未利用資源リサイクル事業特別会計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森町介護保険事業特別会計</v>
      </c>
      <c r="X35" s="372"/>
      <c r="Y35" s="372"/>
      <c r="Z35" s="372"/>
      <c r="AA35" s="372"/>
      <c r="AB35" s="372"/>
      <c r="AC35" s="372"/>
      <c r="AD35" s="372"/>
      <c r="AE35" s="372"/>
      <c r="AF35" s="372"/>
      <c r="AG35" s="372"/>
      <c r="AH35" s="372"/>
      <c r="AI35" s="372"/>
      <c r="AJ35" s="372"/>
      <c r="AK35" s="372"/>
      <c r="AL35" s="165"/>
      <c r="AM35" s="373">
        <f t="shared" ref="AM35:AM43" si="0">IF(AO35="","",AM34+1)</f>
        <v>8</v>
      </c>
      <c r="AN35" s="373"/>
      <c r="AO35" s="372" t="str">
        <f>IF('各会計、関係団体の財政状況及び健全化判断比率'!B33="","",'各会計、関係団体の財政状況及び健全化判断比率'!B33)</f>
        <v>森町国民健康保険病院事業会計</v>
      </c>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12</v>
      </c>
      <c r="BX35" s="373"/>
      <c r="BY35" s="372" t="str">
        <f>IF('各会計、関係団体の財政状況及び健全化判断比率'!B69="","",'各会計、関係団体の財政状況及び健全化判断比率'!B69)</f>
        <v>渡島・檜山地方税滞納整理機構</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森町後期高齢者医療特別会計</v>
      </c>
      <c r="X36" s="372"/>
      <c r="Y36" s="372"/>
      <c r="Z36" s="372"/>
      <c r="AA36" s="372"/>
      <c r="AB36" s="372"/>
      <c r="AC36" s="372"/>
      <c r="AD36" s="372"/>
      <c r="AE36" s="372"/>
      <c r="AF36" s="372"/>
      <c r="AG36" s="372"/>
      <c r="AH36" s="372"/>
      <c r="AI36" s="372"/>
      <c r="AJ36" s="372"/>
      <c r="AK36" s="372"/>
      <c r="AL36" s="165"/>
      <c r="AM36" s="373">
        <f t="shared" si="0"/>
        <v>9</v>
      </c>
      <c r="AN36" s="373"/>
      <c r="AO36" s="372" t="str">
        <f>IF('各会計、関係団体の財政状況及び健全化判断比率'!B34="","",'各会計、関係団体の財政状況及び健全化判断比率'!B34)</f>
        <v>森町公共下水道事業会計</v>
      </c>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t="str">
        <f t="shared" si="2"/>
        <v/>
      </c>
      <c r="BX36" s="373"/>
      <c r="BY36" s="372" t="str">
        <f>IF('各会計、関係団体の財政状況及び健全化判断比率'!B70="","",'各会計、関係団体の財政状況及び健全化判断比率'!B70)</f>
        <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6</v>
      </c>
      <c r="V37" s="373"/>
      <c r="W37" s="372" t="str">
        <f>IF('各会計、関係団体の財政状況及び健全化判断比率'!B31="","",'各会計、関係団体の財政状況及び健全化判断比率'!B31)</f>
        <v>森町介護サービス事業特別会計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t="str">
        <f t="shared" si="2"/>
        <v/>
      </c>
      <c r="BX37" s="373"/>
      <c r="BY37" s="372" t="str">
        <f>IF('各会計、関係団体の財政状況及び健全化判断比率'!B71="","",'各会計、関係団体の財政状況及び健全化判断比率'!B71)</f>
        <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t="str">
        <f t="shared" si="2"/>
        <v/>
      </c>
      <c r="BX38" s="373"/>
      <c r="BY38" s="372" t="str">
        <f>IF('各会計、関係団体の財政状況及び健全化判断比率'!B72="","",'各会計、関係団体の財政状況及び健全化判断比率'!B72)</f>
        <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3" t="s">
        <v>204</v>
      </c>
      <c r="C5" s="704"/>
      <c r="D5" s="704"/>
      <c r="E5" s="704"/>
      <c r="F5" s="704"/>
      <c r="G5" s="704"/>
      <c r="H5" s="704"/>
      <c r="I5" s="704"/>
      <c r="J5" s="704"/>
      <c r="K5" s="704"/>
      <c r="L5" s="704"/>
      <c r="M5" s="704"/>
      <c r="N5" s="704"/>
      <c r="O5" s="704"/>
      <c r="P5" s="704"/>
      <c r="Q5" s="705"/>
      <c r="R5" s="668">
        <v>1662351</v>
      </c>
      <c r="S5" s="669"/>
      <c r="T5" s="669"/>
      <c r="U5" s="669"/>
      <c r="V5" s="669"/>
      <c r="W5" s="669"/>
      <c r="X5" s="669"/>
      <c r="Y5" s="716"/>
      <c r="Z5" s="729">
        <v>17.100000000000001</v>
      </c>
      <c r="AA5" s="729"/>
      <c r="AB5" s="729"/>
      <c r="AC5" s="729"/>
      <c r="AD5" s="730">
        <v>1662351</v>
      </c>
      <c r="AE5" s="730"/>
      <c r="AF5" s="730"/>
      <c r="AG5" s="730"/>
      <c r="AH5" s="730"/>
      <c r="AI5" s="730"/>
      <c r="AJ5" s="730"/>
      <c r="AK5" s="730"/>
      <c r="AL5" s="717">
        <v>25.3</v>
      </c>
      <c r="AM5" s="686"/>
      <c r="AN5" s="686"/>
      <c r="AO5" s="718"/>
      <c r="AP5" s="703" t="s">
        <v>205</v>
      </c>
      <c r="AQ5" s="704"/>
      <c r="AR5" s="704"/>
      <c r="AS5" s="704"/>
      <c r="AT5" s="704"/>
      <c r="AU5" s="704"/>
      <c r="AV5" s="704"/>
      <c r="AW5" s="704"/>
      <c r="AX5" s="704"/>
      <c r="AY5" s="704"/>
      <c r="AZ5" s="704"/>
      <c r="BA5" s="704"/>
      <c r="BB5" s="704"/>
      <c r="BC5" s="704"/>
      <c r="BD5" s="704"/>
      <c r="BE5" s="704"/>
      <c r="BF5" s="705"/>
      <c r="BG5" s="618">
        <v>1654105</v>
      </c>
      <c r="BH5" s="619"/>
      <c r="BI5" s="619"/>
      <c r="BJ5" s="619"/>
      <c r="BK5" s="619"/>
      <c r="BL5" s="619"/>
      <c r="BM5" s="619"/>
      <c r="BN5" s="620"/>
      <c r="BO5" s="671">
        <v>99.5</v>
      </c>
      <c r="BP5" s="671"/>
      <c r="BQ5" s="671"/>
      <c r="BR5" s="671"/>
      <c r="BS5" s="672">
        <v>24368</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198</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x14ac:dyDescent="0.15">
      <c r="B6" s="615" t="s">
        <v>209</v>
      </c>
      <c r="C6" s="616"/>
      <c r="D6" s="616"/>
      <c r="E6" s="616"/>
      <c r="F6" s="616"/>
      <c r="G6" s="616"/>
      <c r="H6" s="616"/>
      <c r="I6" s="616"/>
      <c r="J6" s="616"/>
      <c r="K6" s="616"/>
      <c r="L6" s="616"/>
      <c r="M6" s="616"/>
      <c r="N6" s="616"/>
      <c r="O6" s="616"/>
      <c r="P6" s="616"/>
      <c r="Q6" s="617"/>
      <c r="R6" s="618">
        <v>90822</v>
      </c>
      <c r="S6" s="619"/>
      <c r="T6" s="619"/>
      <c r="U6" s="619"/>
      <c r="V6" s="619"/>
      <c r="W6" s="619"/>
      <c r="X6" s="619"/>
      <c r="Y6" s="620"/>
      <c r="Z6" s="671">
        <v>0.9</v>
      </c>
      <c r="AA6" s="671"/>
      <c r="AB6" s="671"/>
      <c r="AC6" s="671"/>
      <c r="AD6" s="672">
        <v>90822</v>
      </c>
      <c r="AE6" s="672"/>
      <c r="AF6" s="672"/>
      <c r="AG6" s="672"/>
      <c r="AH6" s="672"/>
      <c r="AI6" s="672"/>
      <c r="AJ6" s="672"/>
      <c r="AK6" s="672"/>
      <c r="AL6" s="641">
        <v>1.4</v>
      </c>
      <c r="AM6" s="673"/>
      <c r="AN6" s="673"/>
      <c r="AO6" s="674"/>
      <c r="AP6" s="615" t="s">
        <v>210</v>
      </c>
      <c r="AQ6" s="616"/>
      <c r="AR6" s="616"/>
      <c r="AS6" s="616"/>
      <c r="AT6" s="616"/>
      <c r="AU6" s="616"/>
      <c r="AV6" s="616"/>
      <c r="AW6" s="616"/>
      <c r="AX6" s="616"/>
      <c r="AY6" s="616"/>
      <c r="AZ6" s="616"/>
      <c r="BA6" s="616"/>
      <c r="BB6" s="616"/>
      <c r="BC6" s="616"/>
      <c r="BD6" s="616"/>
      <c r="BE6" s="616"/>
      <c r="BF6" s="617"/>
      <c r="BG6" s="618">
        <v>1654105</v>
      </c>
      <c r="BH6" s="619"/>
      <c r="BI6" s="619"/>
      <c r="BJ6" s="619"/>
      <c r="BK6" s="619"/>
      <c r="BL6" s="619"/>
      <c r="BM6" s="619"/>
      <c r="BN6" s="620"/>
      <c r="BO6" s="671">
        <v>99.5</v>
      </c>
      <c r="BP6" s="671"/>
      <c r="BQ6" s="671"/>
      <c r="BR6" s="671"/>
      <c r="BS6" s="672">
        <v>24368</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109508</v>
      </c>
      <c r="CS6" s="619"/>
      <c r="CT6" s="619"/>
      <c r="CU6" s="619"/>
      <c r="CV6" s="619"/>
      <c r="CW6" s="619"/>
      <c r="CX6" s="619"/>
      <c r="CY6" s="620"/>
      <c r="CZ6" s="671">
        <v>1.1000000000000001</v>
      </c>
      <c r="DA6" s="671"/>
      <c r="DB6" s="671"/>
      <c r="DC6" s="671"/>
      <c r="DD6" s="624" t="s">
        <v>212</v>
      </c>
      <c r="DE6" s="619"/>
      <c r="DF6" s="619"/>
      <c r="DG6" s="619"/>
      <c r="DH6" s="619"/>
      <c r="DI6" s="619"/>
      <c r="DJ6" s="619"/>
      <c r="DK6" s="619"/>
      <c r="DL6" s="619"/>
      <c r="DM6" s="619"/>
      <c r="DN6" s="619"/>
      <c r="DO6" s="619"/>
      <c r="DP6" s="620"/>
      <c r="DQ6" s="624">
        <v>109488</v>
      </c>
      <c r="DR6" s="619"/>
      <c r="DS6" s="619"/>
      <c r="DT6" s="619"/>
      <c r="DU6" s="619"/>
      <c r="DV6" s="619"/>
      <c r="DW6" s="619"/>
      <c r="DX6" s="619"/>
      <c r="DY6" s="619"/>
      <c r="DZ6" s="619"/>
      <c r="EA6" s="619"/>
      <c r="EB6" s="619"/>
      <c r="EC6" s="654"/>
    </row>
    <row r="7" spans="2:143" ht="11.25" customHeight="1" x14ac:dyDescent="0.15">
      <c r="B7" s="615" t="s">
        <v>213</v>
      </c>
      <c r="C7" s="616"/>
      <c r="D7" s="616"/>
      <c r="E7" s="616"/>
      <c r="F7" s="616"/>
      <c r="G7" s="616"/>
      <c r="H7" s="616"/>
      <c r="I7" s="616"/>
      <c r="J7" s="616"/>
      <c r="K7" s="616"/>
      <c r="L7" s="616"/>
      <c r="M7" s="616"/>
      <c r="N7" s="616"/>
      <c r="O7" s="616"/>
      <c r="P7" s="616"/>
      <c r="Q7" s="617"/>
      <c r="R7" s="618">
        <v>2248</v>
      </c>
      <c r="S7" s="619"/>
      <c r="T7" s="619"/>
      <c r="U7" s="619"/>
      <c r="V7" s="619"/>
      <c r="W7" s="619"/>
      <c r="X7" s="619"/>
      <c r="Y7" s="620"/>
      <c r="Z7" s="671">
        <v>0</v>
      </c>
      <c r="AA7" s="671"/>
      <c r="AB7" s="671"/>
      <c r="AC7" s="671"/>
      <c r="AD7" s="672">
        <v>2248</v>
      </c>
      <c r="AE7" s="672"/>
      <c r="AF7" s="672"/>
      <c r="AG7" s="672"/>
      <c r="AH7" s="672"/>
      <c r="AI7" s="672"/>
      <c r="AJ7" s="672"/>
      <c r="AK7" s="672"/>
      <c r="AL7" s="641">
        <v>0</v>
      </c>
      <c r="AM7" s="673"/>
      <c r="AN7" s="673"/>
      <c r="AO7" s="674"/>
      <c r="AP7" s="615" t="s">
        <v>214</v>
      </c>
      <c r="AQ7" s="616"/>
      <c r="AR7" s="616"/>
      <c r="AS7" s="616"/>
      <c r="AT7" s="616"/>
      <c r="AU7" s="616"/>
      <c r="AV7" s="616"/>
      <c r="AW7" s="616"/>
      <c r="AX7" s="616"/>
      <c r="AY7" s="616"/>
      <c r="AZ7" s="616"/>
      <c r="BA7" s="616"/>
      <c r="BB7" s="616"/>
      <c r="BC7" s="616"/>
      <c r="BD7" s="616"/>
      <c r="BE7" s="616"/>
      <c r="BF7" s="617"/>
      <c r="BG7" s="618">
        <v>726084</v>
      </c>
      <c r="BH7" s="619"/>
      <c r="BI7" s="619"/>
      <c r="BJ7" s="619"/>
      <c r="BK7" s="619"/>
      <c r="BL7" s="619"/>
      <c r="BM7" s="619"/>
      <c r="BN7" s="620"/>
      <c r="BO7" s="671">
        <v>43.7</v>
      </c>
      <c r="BP7" s="671"/>
      <c r="BQ7" s="671"/>
      <c r="BR7" s="671"/>
      <c r="BS7" s="672">
        <v>24368</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1130886</v>
      </c>
      <c r="CS7" s="619"/>
      <c r="CT7" s="619"/>
      <c r="CU7" s="619"/>
      <c r="CV7" s="619"/>
      <c r="CW7" s="619"/>
      <c r="CX7" s="619"/>
      <c r="CY7" s="620"/>
      <c r="CZ7" s="671">
        <v>11.8</v>
      </c>
      <c r="DA7" s="671"/>
      <c r="DB7" s="671"/>
      <c r="DC7" s="671"/>
      <c r="DD7" s="624">
        <v>33264</v>
      </c>
      <c r="DE7" s="619"/>
      <c r="DF7" s="619"/>
      <c r="DG7" s="619"/>
      <c r="DH7" s="619"/>
      <c r="DI7" s="619"/>
      <c r="DJ7" s="619"/>
      <c r="DK7" s="619"/>
      <c r="DL7" s="619"/>
      <c r="DM7" s="619"/>
      <c r="DN7" s="619"/>
      <c r="DO7" s="619"/>
      <c r="DP7" s="620"/>
      <c r="DQ7" s="624">
        <v>906794</v>
      </c>
      <c r="DR7" s="619"/>
      <c r="DS7" s="619"/>
      <c r="DT7" s="619"/>
      <c r="DU7" s="619"/>
      <c r="DV7" s="619"/>
      <c r="DW7" s="619"/>
      <c r="DX7" s="619"/>
      <c r="DY7" s="619"/>
      <c r="DZ7" s="619"/>
      <c r="EA7" s="619"/>
      <c r="EB7" s="619"/>
      <c r="EC7" s="654"/>
    </row>
    <row r="8" spans="2:143" ht="11.25" customHeight="1" x14ac:dyDescent="0.15">
      <c r="B8" s="615" t="s">
        <v>216</v>
      </c>
      <c r="C8" s="616"/>
      <c r="D8" s="616"/>
      <c r="E8" s="616"/>
      <c r="F8" s="616"/>
      <c r="G8" s="616"/>
      <c r="H8" s="616"/>
      <c r="I8" s="616"/>
      <c r="J8" s="616"/>
      <c r="K8" s="616"/>
      <c r="L8" s="616"/>
      <c r="M8" s="616"/>
      <c r="N8" s="616"/>
      <c r="O8" s="616"/>
      <c r="P8" s="616"/>
      <c r="Q8" s="617"/>
      <c r="R8" s="618">
        <v>4547</v>
      </c>
      <c r="S8" s="619"/>
      <c r="T8" s="619"/>
      <c r="U8" s="619"/>
      <c r="V8" s="619"/>
      <c r="W8" s="619"/>
      <c r="X8" s="619"/>
      <c r="Y8" s="620"/>
      <c r="Z8" s="671">
        <v>0</v>
      </c>
      <c r="AA8" s="671"/>
      <c r="AB8" s="671"/>
      <c r="AC8" s="671"/>
      <c r="AD8" s="672">
        <v>4547</v>
      </c>
      <c r="AE8" s="672"/>
      <c r="AF8" s="672"/>
      <c r="AG8" s="672"/>
      <c r="AH8" s="672"/>
      <c r="AI8" s="672"/>
      <c r="AJ8" s="672"/>
      <c r="AK8" s="672"/>
      <c r="AL8" s="641">
        <v>0.1</v>
      </c>
      <c r="AM8" s="673"/>
      <c r="AN8" s="673"/>
      <c r="AO8" s="674"/>
      <c r="AP8" s="615" t="s">
        <v>217</v>
      </c>
      <c r="AQ8" s="616"/>
      <c r="AR8" s="616"/>
      <c r="AS8" s="616"/>
      <c r="AT8" s="616"/>
      <c r="AU8" s="616"/>
      <c r="AV8" s="616"/>
      <c r="AW8" s="616"/>
      <c r="AX8" s="616"/>
      <c r="AY8" s="616"/>
      <c r="AZ8" s="616"/>
      <c r="BA8" s="616"/>
      <c r="BB8" s="616"/>
      <c r="BC8" s="616"/>
      <c r="BD8" s="616"/>
      <c r="BE8" s="616"/>
      <c r="BF8" s="617"/>
      <c r="BG8" s="618">
        <v>24873</v>
      </c>
      <c r="BH8" s="619"/>
      <c r="BI8" s="619"/>
      <c r="BJ8" s="619"/>
      <c r="BK8" s="619"/>
      <c r="BL8" s="619"/>
      <c r="BM8" s="619"/>
      <c r="BN8" s="620"/>
      <c r="BO8" s="671">
        <v>1.5</v>
      </c>
      <c r="BP8" s="671"/>
      <c r="BQ8" s="671"/>
      <c r="BR8" s="671"/>
      <c r="BS8" s="624" t="s">
        <v>109</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2542858</v>
      </c>
      <c r="CS8" s="619"/>
      <c r="CT8" s="619"/>
      <c r="CU8" s="619"/>
      <c r="CV8" s="619"/>
      <c r="CW8" s="619"/>
      <c r="CX8" s="619"/>
      <c r="CY8" s="620"/>
      <c r="CZ8" s="671">
        <v>26.5</v>
      </c>
      <c r="DA8" s="671"/>
      <c r="DB8" s="671"/>
      <c r="DC8" s="671"/>
      <c r="DD8" s="624">
        <v>3650</v>
      </c>
      <c r="DE8" s="619"/>
      <c r="DF8" s="619"/>
      <c r="DG8" s="619"/>
      <c r="DH8" s="619"/>
      <c r="DI8" s="619"/>
      <c r="DJ8" s="619"/>
      <c r="DK8" s="619"/>
      <c r="DL8" s="619"/>
      <c r="DM8" s="619"/>
      <c r="DN8" s="619"/>
      <c r="DO8" s="619"/>
      <c r="DP8" s="620"/>
      <c r="DQ8" s="624">
        <v>1693343</v>
      </c>
      <c r="DR8" s="619"/>
      <c r="DS8" s="619"/>
      <c r="DT8" s="619"/>
      <c r="DU8" s="619"/>
      <c r="DV8" s="619"/>
      <c r="DW8" s="619"/>
      <c r="DX8" s="619"/>
      <c r="DY8" s="619"/>
      <c r="DZ8" s="619"/>
      <c r="EA8" s="619"/>
      <c r="EB8" s="619"/>
      <c r="EC8" s="654"/>
    </row>
    <row r="9" spans="2:143" ht="11.25" customHeight="1" x14ac:dyDescent="0.15">
      <c r="B9" s="615" t="s">
        <v>219</v>
      </c>
      <c r="C9" s="616"/>
      <c r="D9" s="616"/>
      <c r="E9" s="616"/>
      <c r="F9" s="616"/>
      <c r="G9" s="616"/>
      <c r="H9" s="616"/>
      <c r="I9" s="616"/>
      <c r="J9" s="616"/>
      <c r="K9" s="616"/>
      <c r="L9" s="616"/>
      <c r="M9" s="616"/>
      <c r="N9" s="616"/>
      <c r="O9" s="616"/>
      <c r="P9" s="616"/>
      <c r="Q9" s="617"/>
      <c r="R9" s="618">
        <v>3805</v>
      </c>
      <c r="S9" s="619"/>
      <c r="T9" s="619"/>
      <c r="U9" s="619"/>
      <c r="V9" s="619"/>
      <c r="W9" s="619"/>
      <c r="X9" s="619"/>
      <c r="Y9" s="620"/>
      <c r="Z9" s="671">
        <v>0</v>
      </c>
      <c r="AA9" s="671"/>
      <c r="AB9" s="671"/>
      <c r="AC9" s="671"/>
      <c r="AD9" s="672">
        <v>3805</v>
      </c>
      <c r="AE9" s="672"/>
      <c r="AF9" s="672"/>
      <c r="AG9" s="672"/>
      <c r="AH9" s="672"/>
      <c r="AI9" s="672"/>
      <c r="AJ9" s="672"/>
      <c r="AK9" s="672"/>
      <c r="AL9" s="641">
        <v>0.1</v>
      </c>
      <c r="AM9" s="673"/>
      <c r="AN9" s="673"/>
      <c r="AO9" s="674"/>
      <c r="AP9" s="615" t="s">
        <v>220</v>
      </c>
      <c r="AQ9" s="616"/>
      <c r="AR9" s="616"/>
      <c r="AS9" s="616"/>
      <c r="AT9" s="616"/>
      <c r="AU9" s="616"/>
      <c r="AV9" s="616"/>
      <c r="AW9" s="616"/>
      <c r="AX9" s="616"/>
      <c r="AY9" s="616"/>
      <c r="AZ9" s="616"/>
      <c r="BA9" s="616"/>
      <c r="BB9" s="616"/>
      <c r="BC9" s="616"/>
      <c r="BD9" s="616"/>
      <c r="BE9" s="616"/>
      <c r="BF9" s="617"/>
      <c r="BG9" s="618">
        <v>567355</v>
      </c>
      <c r="BH9" s="619"/>
      <c r="BI9" s="619"/>
      <c r="BJ9" s="619"/>
      <c r="BK9" s="619"/>
      <c r="BL9" s="619"/>
      <c r="BM9" s="619"/>
      <c r="BN9" s="620"/>
      <c r="BO9" s="671">
        <v>34.1</v>
      </c>
      <c r="BP9" s="671"/>
      <c r="BQ9" s="671"/>
      <c r="BR9" s="671"/>
      <c r="BS9" s="624" t="s">
        <v>109</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1061517</v>
      </c>
      <c r="CS9" s="619"/>
      <c r="CT9" s="619"/>
      <c r="CU9" s="619"/>
      <c r="CV9" s="619"/>
      <c r="CW9" s="619"/>
      <c r="CX9" s="619"/>
      <c r="CY9" s="620"/>
      <c r="CZ9" s="671">
        <v>11.1</v>
      </c>
      <c r="DA9" s="671"/>
      <c r="DB9" s="671"/>
      <c r="DC9" s="671"/>
      <c r="DD9" s="624">
        <v>1836</v>
      </c>
      <c r="DE9" s="619"/>
      <c r="DF9" s="619"/>
      <c r="DG9" s="619"/>
      <c r="DH9" s="619"/>
      <c r="DI9" s="619"/>
      <c r="DJ9" s="619"/>
      <c r="DK9" s="619"/>
      <c r="DL9" s="619"/>
      <c r="DM9" s="619"/>
      <c r="DN9" s="619"/>
      <c r="DO9" s="619"/>
      <c r="DP9" s="620"/>
      <c r="DQ9" s="624">
        <v>892330</v>
      </c>
      <c r="DR9" s="619"/>
      <c r="DS9" s="619"/>
      <c r="DT9" s="619"/>
      <c r="DU9" s="619"/>
      <c r="DV9" s="619"/>
      <c r="DW9" s="619"/>
      <c r="DX9" s="619"/>
      <c r="DY9" s="619"/>
      <c r="DZ9" s="619"/>
      <c r="EA9" s="619"/>
      <c r="EB9" s="619"/>
      <c r="EC9" s="654"/>
    </row>
    <row r="10" spans="2:143" ht="11.25" customHeight="1" x14ac:dyDescent="0.15">
      <c r="B10" s="615" t="s">
        <v>222</v>
      </c>
      <c r="C10" s="616"/>
      <c r="D10" s="616"/>
      <c r="E10" s="616"/>
      <c r="F10" s="616"/>
      <c r="G10" s="616"/>
      <c r="H10" s="616"/>
      <c r="I10" s="616"/>
      <c r="J10" s="616"/>
      <c r="K10" s="616"/>
      <c r="L10" s="616"/>
      <c r="M10" s="616"/>
      <c r="N10" s="616"/>
      <c r="O10" s="616"/>
      <c r="P10" s="616"/>
      <c r="Q10" s="617"/>
      <c r="R10" s="618">
        <v>345657</v>
      </c>
      <c r="S10" s="619"/>
      <c r="T10" s="619"/>
      <c r="U10" s="619"/>
      <c r="V10" s="619"/>
      <c r="W10" s="619"/>
      <c r="X10" s="619"/>
      <c r="Y10" s="620"/>
      <c r="Z10" s="671">
        <v>3.6</v>
      </c>
      <c r="AA10" s="671"/>
      <c r="AB10" s="671"/>
      <c r="AC10" s="671"/>
      <c r="AD10" s="672">
        <v>345657</v>
      </c>
      <c r="AE10" s="672"/>
      <c r="AF10" s="672"/>
      <c r="AG10" s="672"/>
      <c r="AH10" s="672"/>
      <c r="AI10" s="672"/>
      <c r="AJ10" s="672"/>
      <c r="AK10" s="672"/>
      <c r="AL10" s="641">
        <v>5.3</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55827</v>
      </c>
      <c r="BH10" s="619"/>
      <c r="BI10" s="619"/>
      <c r="BJ10" s="619"/>
      <c r="BK10" s="619"/>
      <c r="BL10" s="619"/>
      <c r="BM10" s="619"/>
      <c r="BN10" s="620"/>
      <c r="BO10" s="671">
        <v>3.4</v>
      </c>
      <c r="BP10" s="671"/>
      <c r="BQ10" s="671"/>
      <c r="BR10" s="671"/>
      <c r="BS10" s="624">
        <v>10173</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23913</v>
      </c>
      <c r="CS10" s="619"/>
      <c r="CT10" s="619"/>
      <c r="CU10" s="619"/>
      <c r="CV10" s="619"/>
      <c r="CW10" s="619"/>
      <c r="CX10" s="619"/>
      <c r="CY10" s="620"/>
      <c r="CZ10" s="671">
        <v>0.2</v>
      </c>
      <c r="DA10" s="671"/>
      <c r="DB10" s="671"/>
      <c r="DC10" s="671"/>
      <c r="DD10" s="624" t="s">
        <v>109</v>
      </c>
      <c r="DE10" s="619"/>
      <c r="DF10" s="619"/>
      <c r="DG10" s="619"/>
      <c r="DH10" s="619"/>
      <c r="DI10" s="619"/>
      <c r="DJ10" s="619"/>
      <c r="DK10" s="619"/>
      <c r="DL10" s="619"/>
      <c r="DM10" s="619"/>
      <c r="DN10" s="619"/>
      <c r="DO10" s="619"/>
      <c r="DP10" s="620"/>
      <c r="DQ10" s="624">
        <v>9913</v>
      </c>
      <c r="DR10" s="619"/>
      <c r="DS10" s="619"/>
      <c r="DT10" s="619"/>
      <c r="DU10" s="619"/>
      <c r="DV10" s="619"/>
      <c r="DW10" s="619"/>
      <c r="DX10" s="619"/>
      <c r="DY10" s="619"/>
      <c r="DZ10" s="619"/>
      <c r="EA10" s="619"/>
      <c r="EB10" s="619"/>
      <c r="EC10" s="654"/>
    </row>
    <row r="11" spans="2:143" ht="11.25" customHeight="1" x14ac:dyDescent="0.15">
      <c r="B11" s="615" t="s">
        <v>225</v>
      </c>
      <c r="C11" s="616"/>
      <c r="D11" s="616"/>
      <c r="E11" s="616"/>
      <c r="F11" s="616"/>
      <c r="G11" s="616"/>
      <c r="H11" s="616"/>
      <c r="I11" s="616"/>
      <c r="J11" s="616"/>
      <c r="K11" s="616"/>
      <c r="L11" s="616"/>
      <c r="M11" s="616"/>
      <c r="N11" s="616"/>
      <c r="O11" s="616"/>
      <c r="P11" s="616"/>
      <c r="Q11" s="617"/>
      <c r="R11" s="618">
        <v>9993</v>
      </c>
      <c r="S11" s="619"/>
      <c r="T11" s="619"/>
      <c r="U11" s="619"/>
      <c r="V11" s="619"/>
      <c r="W11" s="619"/>
      <c r="X11" s="619"/>
      <c r="Y11" s="620"/>
      <c r="Z11" s="671">
        <v>0.1</v>
      </c>
      <c r="AA11" s="671"/>
      <c r="AB11" s="671"/>
      <c r="AC11" s="671"/>
      <c r="AD11" s="672">
        <v>9993</v>
      </c>
      <c r="AE11" s="672"/>
      <c r="AF11" s="672"/>
      <c r="AG11" s="672"/>
      <c r="AH11" s="672"/>
      <c r="AI11" s="672"/>
      <c r="AJ11" s="672"/>
      <c r="AK11" s="672"/>
      <c r="AL11" s="641">
        <v>0.2</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78029</v>
      </c>
      <c r="BH11" s="619"/>
      <c r="BI11" s="619"/>
      <c r="BJ11" s="619"/>
      <c r="BK11" s="619"/>
      <c r="BL11" s="619"/>
      <c r="BM11" s="619"/>
      <c r="BN11" s="620"/>
      <c r="BO11" s="671">
        <v>4.7</v>
      </c>
      <c r="BP11" s="671"/>
      <c r="BQ11" s="671"/>
      <c r="BR11" s="671"/>
      <c r="BS11" s="624">
        <v>14195</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813518</v>
      </c>
      <c r="CS11" s="619"/>
      <c r="CT11" s="619"/>
      <c r="CU11" s="619"/>
      <c r="CV11" s="619"/>
      <c r="CW11" s="619"/>
      <c r="CX11" s="619"/>
      <c r="CY11" s="620"/>
      <c r="CZ11" s="671">
        <v>8.5</v>
      </c>
      <c r="DA11" s="671"/>
      <c r="DB11" s="671"/>
      <c r="DC11" s="671"/>
      <c r="DD11" s="624">
        <v>288204</v>
      </c>
      <c r="DE11" s="619"/>
      <c r="DF11" s="619"/>
      <c r="DG11" s="619"/>
      <c r="DH11" s="619"/>
      <c r="DI11" s="619"/>
      <c r="DJ11" s="619"/>
      <c r="DK11" s="619"/>
      <c r="DL11" s="619"/>
      <c r="DM11" s="619"/>
      <c r="DN11" s="619"/>
      <c r="DO11" s="619"/>
      <c r="DP11" s="620"/>
      <c r="DQ11" s="624">
        <v>293456</v>
      </c>
      <c r="DR11" s="619"/>
      <c r="DS11" s="619"/>
      <c r="DT11" s="619"/>
      <c r="DU11" s="619"/>
      <c r="DV11" s="619"/>
      <c r="DW11" s="619"/>
      <c r="DX11" s="619"/>
      <c r="DY11" s="619"/>
      <c r="DZ11" s="619"/>
      <c r="EA11" s="619"/>
      <c r="EB11" s="619"/>
      <c r="EC11" s="654"/>
    </row>
    <row r="12" spans="2:143" ht="11.25" customHeight="1" x14ac:dyDescent="0.15">
      <c r="B12" s="615" t="s">
        <v>228</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706405</v>
      </c>
      <c r="BH12" s="619"/>
      <c r="BI12" s="619"/>
      <c r="BJ12" s="619"/>
      <c r="BK12" s="619"/>
      <c r="BL12" s="619"/>
      <c r="BM12" s="619"/>
      <c r="BN12" s="620"/>
      <c r="BO12" s="671">
        <v>42.5</v>
      </c>
      <c r="BP12" s="671"/>
      <c r="BQ12" s="671"/>
      <c r="BR12" s="671"/>
      <c r="BS12" s="624" t="s">
        <v>109</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133715</v>
      </c>
      <c r="CS12" s="619"/>
      <c r="CT12" s="619"/>
      <c r="CU12" s="619"/>
      <c r="CV12" s="619"/>
      <c r="CW12" s="619"/>
      <c r="CX12" s="619"/>
      <c r="CY12" s="620"/>
      <c r="CZ12" s="671">
        <v>1.4</v>
      </c>
      <c r="DA12" s="671"/>
      <c r="DB12" s="671"/>
      <c r="DC12" s="671"/>
      <c r="DD12" s="624">
        <v>459</v>
      </c>
      <c r="DE12" s="619"/>
      <c r="DF12" s="619"/>
      <c r="DG12" s="619"/>
      <c r="DH12" s="619"/>
      <c r="DI12" s="619"/>
      <c r="DJ12" s="619"/>
      <c r="DK12" s="619"/>
      <c r="DL12" s="619"/>
      <c r="DM12" s="619"/>
      <c r="DN12" s="619"/>
      <c r="DO12" s="619"/>
      <c r="DP12" s="620"/>
      <c r="DQ12" s="624">
        <v>54294</v>
      </c>
      <c r="DR12" s="619"/>
      <c r="DS12" s="619"/>
      <c r="DT12" s="619"/>
      <c r="DU12" s="619"/>
      <c r="DV12" s="619"/>
      <c r="DW12" s="619"/>
      <c r="DX12" s="619"/>
      <c r="DY12" s="619"/>
      <c r="DZ12" s="619"/>
      <c r="EA12" s="619"/>
      <c r="EB12" s="619"/>
      <c r="EC12" s="654"/>
    </row>
    <row r="13" spans="2:143" ht="11.25" customHeight="1" x14ac:dyDescent="0.15">
      <c r="B13" s="615" t="s">
        <v>231</v>
      </c>
      <c r="C13" s="616"/>
      <c r="D13" s="616"/>
      <c r="E13" s="616"/>
      <c r="F13" s="616"/>
      <c r="G13" s="616"/>
      <c r="H13" s="616"/>
      <c r="I13" s="616"/>
      <c r="J13" s="616"/>
      <c r="K13" s="616"/>
      <c r="L13" s="616"/>
      <c r="M13" s="616"/>
      <c r="N13" s="616"/>
      <c r="O13" s="616"/>
      <c r="P13" s="616"/>
      <c r="Q13" s="617"/>
      <c r="R13" s="618">
        <v>13896</v>
      </c>
      <c r="S13" s="619"/>
      <c r="T13" s="619"/>
      <c r="U13" s="619"/>
      <c r="V13" s="619"/>
      <c r="W13" s="619"/>
      <c r="X13" s="619"/>
      <c r="Y13" s="620"/>
      <c r="Z13" s="671">
        <v>0.1</v>
      </c>
      <c r="AA13" s="671"/>
      <c r="AB13" s="671"/>
      <c r="AC13" s="671"/>
      <c r="AD13" s="672">
        <v>13896</v>
      </c>
      <c r="AE13" s="672"/>
      <c r="AF13" s="672"/>
      <c r="AG13" s="672"/>
      <c r="AH13" s="672"/>
      <c r="AI13" s="672"/>
      <c r="AJ13" s="672"/>
      <c r="AK13" s="672"/>
      <c r="AL13" s="641">
        <v>0.2</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702071</v>
      </c>
      <c r="BH13" s="619"/>
      <c r="BI13" s="619"/>
      <c r="BJ13" s="619"/>
      <c r="BK13" s="619"/>
      <c r="BL13" s="619"/>
      <c r="BM13" s="619"/>
      <c r="BN13" s="620"/>
      <c r="BO13" s="671">
        <v>42.2</v>
      </c>
      <c r="BP13" s="671"/>
      <c r="BQ13" s="671"/>
      <c r="BR13" s="671"/>
      <c r="BS13" s="624" t="s">
        <v>109</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774807</v>
      </c>
      <c r="CS13" s="619"/>
      <c r="CT13" s="619"/>
      <c r="CU13" s="619"/>
      <c r="CV13" s="619"/>
      <c r="CW13" s="619"/>
      <c r="CX13" s="619"/>
      <c r="CY13" s="620"/>
      <c r="CZ13" s="671">
        <v>8.1</v>
      </c>
      <c r="DA13" s="671"/>
      <c r="DB13" s="671"/>
      <c r="DC13" s="671"/>
      <c r="DD13" s="624">
        <v>121359</v>
      </c>
      <c r="DE13" s="619"/>
      <c r="DF13" s="619"/>
      <c r="DG13" s="619"/>
      <c r="DH13" s="619"/>
      <c r="DI13" s="619"/>
      <c r="DJ13" s="619"/>
      <c r="DK13" s="619"/>
      <c r="DL13" s="619"/>
      <c r="DM13" s="619"/>
      <c r="DN13" s="619"/>
      <c r="DO13" s="619"/>
      <c r="DP13" s="620"/>
      <c r="DQ13" s="624">
        <v>687229</v>
      </c>
      <c r="DR13" s="619"/>
      <c r="DS13" s="619"/>
      <c r="DT13" s="619"/>
      <c r="DU13" s="619"/>
      <c r="DV13" s="619"/>
      <c r="DW13" s="619"/>
      <c r="DX13" s="619"/>
      <c r="DY13" s="619"/>
      <c r="DZ13" s="619"/>
      <c r="EA13" s="619"/>
      <c r="EB13" s="619"/>
      <c r="EC13" s="654"/>
    </row>
    <row r="14" spans="2:143" ht="11.25" customHeight="1" x14ac:dyDescent="0.15">
      <c r="B14" s="615" t="s">
        <v>234</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34602</v>
      </c>
      <c r="BH14" s="619"/>
      <c r="BI14" s="619"/>
      <c r="BJ14" s="619"/>
      <c r="BK14" s="619"/>
      <c r="BL14" s="619"/>
      <c r="BM14" s="619"/>
      <c r="BN14" s="620"/>
      <c r="BO14" s="671">
        <v>2.1</v>
      </c>
      <c r="BP14" s="671"/>
      <c r="BQ14" s="671"/>
      <c r="BR14" s="671"/>
      <c r="BS14" s="624" t="s">
        <v>109</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448338</v>
      </c>
      <c r="CS14" s="619"/>
      <c r="CT14" s="619"/>
      <c r="CU14" s="619"/>
      <c r="CV14" s="619"/>
      <c r="CW14" s="619"/>
      <c r="CX14" s="619"/>
      <c r="CY14" s="620"/>
      <c r="CZ14" s="671">
        <v>4.7</v>
      </c>
      <c r="DA14" s="671"/>
      <c r="DB14" s="671"/>
      <c r="DC14" s="671"/>
      <c r="DD14" s="624">
        <v>7753</v>
      </c>
      <c r="DE14" s="619"/>
      <c r="DF14" s="619"/>
      <c r="DG14" s="619"/>
      <c r="DH14" s="619"/>
      <c r="DI14" s="619"/>
      <c r="DJ14" s="619"/>
      <c r="DK14" s="619"/>
      <c r="DL14" s="619"/>
      <c r="DM14" s="619"/>
      <c r="DN14" s="619"/>
      <c r="DO14" s="619"/>
      <c r="DP14" s="620"/>
      <c r="DQ14" s="624">
        <v>434655</v>
      </c>
      <c r="DR14" s="619"/>
      <c r="DS14" s="619"/>
      <c r="DT14" s="619"/>
      <c r="DU14" s="619"/>
      <c r="DV14" s="619"/>
      <c r="DW14" s="619"/>
      <c r="DX14" s="619"/>
      <c r="DY14" s="619"/>
      <c r="DZ14" s="619"/>
      <c r="EA14" s="619"/>
      <c r="EB14" s="619"/>
      <c r="EC14" s="654"/>
    </row>
    <row r="15" spans="2:143" ht="11.25" customHeight="1" x14ac:dyDescent="0.15">
      <c r="B15" s="615" t="s">
        <v>237</v>
      </c>
      <c r="C15" s="616"/>
      <c r="D15" s="616"/>
      <c r="E15" s="616"/>
      <c r="F15" s="616"/>
      <c r="G15" s="616"/>
      <c r="H15" s="616"/>
      <c r="I15" s="616"/>
      <c r="J15" s="616"/>
      <c r="K15" s="616"/>
      <c r="L15" s="616"/>
      <c r="M15" s="616"/>
      <c r="N15" s="616"/>
      <c r="O15" s="616"/>
      <c r="P15" s="616"/>
      <c r="Q15" s="617"/>
      <c r="R15" s="618">
        <v>3785</v>
      </c>
      <c r="S15" s="619"/>
      <c r="T15" s="619"/>
      <c r="U15" s="619"/>
      <c r="V15" s="619"/>
      <c r="W15" s="619"/>
      <c r="X15" s="619"/>
      <c r="Y15" s="620"/>
      <c r="Z15" s="671">
        <v>0</v>
      </c>
      <c r="AA15" s="671"/>
      <c r="AB15" s="671"/>
      <c r="AC15" s="671"/>
      <c r="AD15" s="672">
        <v>3785</v>
      </c>
      <c r="AE15" s="672"/>
      <c r="AF15" s="672"/>
      <c r="AG15" s="672"/>
      <c r="AH15" s="672"/>
      <c r="AI15" s="672"/>
      <c r="AJ15" s="672"/>
      <c r="AK15" s="672"/>
      <c r="AL15" s="641">
        <v>0.1</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187014</v>
      </c>
      <c r="BH15" s="619"/>
      <c r="BI15" s="619"/>
      <c r="BJ15" s="619"/>
      <c r="BK15" s="619"/>
      <c r="BL15" s="619"/>
      <c r="BM15" s="619"/>
      <c r="BN15" s="620"/>
      <c r="BO15" s="671">
        <v>11.2</v>
      </c>
      <c r="BP15" s="671"/>
      <c r="BQ15" s="671"/>
      <c r="BR15" s="671"/>
      <c r="BS15" s="624" t="s">
        <v>109</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899233</v>
      </c>
      <c r="CS15" s="619"/>
      <c r="CT15" s="619"/>
      <c r="CU15" s="619"/>
      <c r="CV15" s="619"/>
      <c r="CW15" s="619"/>
      <c r="CX15" s="619"/>
      <c r="CY15" s="620"/>
      <c r="CZ15" s="671">
        <v>9.4</v>
      </c>
      <c r="DA15" s="671"/>
      <c r="DB15" s="671"/>
      <c r="DC15" s="671"/>
      <c r="DD15" s="624">
        <v>27475</v>
      </c>
      <c r="DE15" s="619"/>
      <c r="DF15" s="619"/>
      <c r="DG15" s="619"/>
      <c r="DH15" s="619"/>
      <c r="DI15" s="619"/>
      <c r="DJ15" s="619"/>
      <c r="DK15" s="619"/>
      <c r="DL15" s="619"/>
      <c r="DM15" s="619"/>
      <c r="DN15" s="619"/>
      <c r="DO15" s="619"/>
      <c r="DP15" s="620"/>
      <c r="DQ15" s="624">
        <v>813997</v>
      </c>
      <c r="DR15" s="619"/>
      <c r="DS15" s="619"/>
      <c r="DT15" s="619"/>
      <c r="DU15" s="619"/>
      <c r="DV15" s="619"/>
      <c r="DW15" s="619"/>
      <c r="DX15" s="619"/>
      <c r="DY15" s="619"/>
      <c r="DZ15" s="619"/>
      <c r="EA15" s="619"/>
      <c r="EB15" s="619"/>
      <c r="EC15" s="654"/>
    </row>
    <row r="16" spans="2:143" ht="11.25" customHeight="1" x14ac:dyDescent="0.15">
      <c r="B16" s="615" t="s">
        <v>240</v>
      </c>
      <c r="C16" s="616"/>
      <c r="D16" s="616"/>
      <c r="E16" s="616"/>
      <c r="F16" s="616"/>
      <c r="G16" s="616"/>
      <c r="H16" s="616"/>
      <c r="I16" s="616"/>
      <c r="J16" s="616"/>
      <c r="K16" s="616"/>
      <c r="L16" s="616"/>
      <c r="M16" s="616"/>
      <c r="N16" s="616"/>
      <c r="O16" s="616"/>
      <c r="P16" s="616"/>
      <c r="Q16" s="617"/>
      <c r="R16" s="618">
        <v>4833403</v>
      </c>
      <c r="S16" s="619"/>
      <c r="T16" s="619"/>
      <c r="U16" s="619"/>
      <c r="V16" s="619"/>
      <c r="W16" s="619"/>
      <c r="X16" s="619"/>
      <c r="Y16" s="620"/>
      <c r="Z16" s="671">
        <v>49.9</v>
      </c>
      <c r="AA16" s="671"/>
      <c r="AB16" s="671"/>
      <c r="AC16" s="671"/>
      <c r="AD16" s="672">
        <v>4396549</v>
      </c>
      <c r="AE16" s="672"/>
      <c r="AF16" s="672"/>
      <c r="AG16" s="672"/>
      <c r="AH16" s="672"/>
      <c r="AI16" s="672"/>
      <c r="AJ16" s="672"/>
      <c r="AK16" s="672"/>
      <c r="AL16" s="641">
        <v>67</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t="s">
        <v>109</v>
      </c>
      <c r="CS16" s="619"/>
      <c r="CT16" s="619"/>
      <c r="CU16" s="619"/>
      <c r="CV16" s="619"/>
      <c r="CW16" s="619"/>
      <c r="CX16" s="619"/>
      <c r="CY16" s="620"/>
      <c r="CZ16" s="671" t="s">
        <v>109</v>
      </c>
      <c r="DA16" s="671"/>
      <c r="DB16" s="671"/>
      <c r="DC16" s="671"/>
      <c r="DD16" s="624" t="s">
        <v>109</v>
      </c>
      <c r="DE16" s="619"/>
      <c r="DF16" s="619"/>
      <c r="DG16" s="619"/>
      <c r="DH16" s="619"/>
      <c r="DI16" s="619"/>
      <c r="DJ16" s="619"/>
      <c r="DK16" s="619"/>
      <c r="DL16" s="619"/>
      <c r="DM16" s="619"/>
      <c r="DN16" s="619"/>
      <c r="DO16" s="619"/>
      <c r="DP16" s="620"/>
      <c r="DQ16" s="624" t="s">
        <v>109</v>
      </c>
      <c r="DR16" s="619"/>
      <c r="DS16" s="619"/>
      <c r="DT16" s="619"/>
      <c r="DU16" s="619"/>
      <c r="DV16" s="619"/>
      <c r="DW16" s="619"/>
      <c r="DX16" s="619"/>
      <c r="DY16" s="619"/>
      <c r="DZ16" s="619"/>
      <c r="EA16" s="619"/>
      <c r="EB16" s="619"/>
      <c r="EC16" s="654"/>
    </row>
    <row r="17" spans="2:133" ht="11.25" customHeight="1" x14ac:dyDescent="0.15">
      <c r="B17" s="615" t="s">
        <v>243</v>
      </c>
      <c r="C17" s="616"/>
      <c r="D17" s="616"/>
      <c r="E17" s="616"/>
      <c r="F17" s="616"/>
      <c r="G17" s="616"/>
      <c r="H17" s="616"/>
      <c r="I17" s="616"/>
      <c r="J17" s="616"/>
      <c r="K17" s="616"/>
      <c r="L17" s="616"/>
      <c r="M17" s="616"/>
      <c r="N17" s="616"/>
      <c r="O17" s="616"/>
      <c r="P17" s="616"/>
      <c r="Q17" s="617"/>
      <c r="R17" s="618">
        <v>4396549</v>
      </c>
      <c r="S17" s="619"/>
      <c r="T17" s="619"/>
      <c r="U17" s="619"/>
      <c r="V17" s="619"/>
      <c r="W17" s="619"/>
      <c r="X17" s="619"/>
      <c r="Y17" s="620"/>
      <c r="Z17" s="671">
        <v>45.4</v>
      </c>
      <c r="AA17" s="671"/>
      <c r="AB17" s="671"/>
      <c r="AC17" s="671"/>
      <c r="AD17" s="672">
        <v>4396549</v>
      </c>
      <c r="AE17" s="672"/>
      <c r="AF17" s="672"/>
      <c r="AG17" s="672"/>
      <c r="AH17" s="672"/>
      <c r="AI17" s="672"/>
      <c r="AJ17" s="672"/>
      <c r="AK17" s="672"/>
      <c r="AL17" s="641">
        <v>67</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1659654</v>
      </c>
      <c r="CS17" s="619"/>
      <c r="CT17" s="619"/>
      <c r="CU17" s="619"/>
      <c r="CV17" s="619"/>
      <c r="CW17" s="619"/>
      <c r="CX17" s="619"/>
      <c r="CY17" s="620"/>
      <c r="CZ17" s="671">
        <v>17.3</v>
      </c>
      <c r="DA17" s="671"/>
      <c r="DB17" s="671"/>
      <c r="DC17" s="671"/>
      <c r="DD17" s="624" t="s">
        <v>109</v>
      </c>
      <c r="DE17" s="619"/>
      <c r="DF17" s="619"/>
      <c r="DG17" s="619"/>
      <c r="DH17" s="619"/>
      <c r="DI17" s="619"/>
      <c r="DJ17" s="619"/>
      <c r="DK17" s="619"/>
      <c r="DL17" s="619"/>
      <c r="DM17" s="619"/>
      <c r="DN17" s="619"/>
      <c r="DO17" s="619"/>
      <c r="DP17" s="620"/>
      <c r="DQ17" s="624">
        <v>1559484</v>
      </c>
      <c r="DR17" s="619"/>
      <c r="DS17" s="619"/>
      <c r="DT17" s="619"/>
      <c r="DU17" s="619"/>
      <c r="DV17" s="619"/>
      <c r="DW17" s="619"/>
      <c r="DX17" s="619"/>
      <c r="DY17" s="619"/>
      <c r="DZ17" s="619"/>
      <c r="EA17" s="619"/>
      <c r="EB17" s="619"/>
      <c r="EC17" s="654"/>
    </row>
    <row r="18" spans="2:133" ht="11.25" customHeight="1" x14ac:dyDescent="0.15">
      <c r="B18" s="615" t="s">
        <v>246</v>
      </c>
      <c r="C18" s="616"/>
      <c r="D18" s="616"/>
      <c r="E18" s="616"/>
      <c r="F18" s="616"/>
      <c r="G18" s="616"/>
      <c r="H18" s="616"/>
      <c r="I18" s="616"/>
      <c r="J18" s="616"/>
      <c r="K18" s="616"/>
      <c r="L18" s="616"/>
      <c r="M18" s="616"/>
      <c r="N18" s="616"/>
      <c r="O18" s="616"/>
      <c r="P18" s="616"/>
      <c r="Q18" s="617"/>
      <c r="R18" s="618">
        <v>436849</v>
      </c>
      <c r="S18" s="619"/>
      <c r="T18" s="619"/>
      <c r="U18" s="619"/>
      <c r="V18" s="619"/>
      <c r="W18" s="619"/>
      <c r="X18" s="619"/>
      <c r="Y18" s="620"/>
      <c r="Z18" s="671">
        <v>4.5</v>
      </c>
      <c r="AA18" s="671"/>
      <c r="AB18" s="671"/>
      <c r="AC18" s="671"/>
      <c r="AD18" s="672" t="s">
        <v>109</v>
      </c>
      <c r="AE18" s="672"/>
      <c r="AF18" s="672"/>
      <c r="AG18" s="672"/>
      <c r="AH18" s="672"/>
      <c r="AI18" s="672"/>
      <c r="AJ18" s="672"/>
      <c r="AK18" s="672"/>
      <c r="AL18" s="641" t="s">
        <v>109</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x14ac:dyDescent="0.15">
      <c r="B19" s="615" t="s">
        <v>249</v>
      </c>
      <c r="C19" s="616"/>
      <c r="D19" s="616"/>
      <c r="E19" s="616"/>
      <c r="F19" s="616"/>
      <c r="G19" s="616"/>
      <c r="H19" s="616"/>
      <c r="I19" s="616"/>
      <c r="J19" s="616"/>
      <c r="K19" s="616"/>
      <c r="L19" s="616"/>
      <c r="M19" s="616"/>
      <c r="N19" s="616"/>
      <c r="O19" s="616"/>
      <c r="P19" s="616"/>
      <c r="Q19" s="617"/>
      <c r="R19" s="618">
        <v>5</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8246</v>
      </c>
      <c r="BH19" s="619"/>
      <c r="BI19" s="619"/>
      <c r="BJ19" s="619"/>
      <c r="BK19" s="619"/>
      <c r="BL19" s="619"/>
      <c r="BM19" s="619"/>
      <c r="BN19" s="620"/>
      <c r="BO19" s="671">
        <v>0.5</v>
      </c>
      <c r="BP19" s="671"/>
      <c r="BQ19" s="671"/>
      <c r="BR19" s="671"/>
      <c r="BS19" s="624" t="s">
        <v>109</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x14ac:dyDescent="0.15">
      <c r="B20" s="615" t="s">
        <v>252</v>
      </c>
      <c r="C20" s="616"/>
      <c r="D20" s="616"/>
      <c r="E20" s="616"/>
      <c r="F20" s="616"/>
      <c r="G20" s="616"/>
      <c r="H20" s="616"/>
      <c r="I20" s="616"/>
      <c r="J20" s="616"/>
      <c r="K20" s="616"/>
      <c r="L20" s="616"/>
      <c r="M20" s="616"/>
      <c r="N20" s="616"/>
      <c r="O20" s="616"/>
      <c r="P20" s="616"/>
      <c r="Q20" s="617"/>
      <c r="R20" s="618">
        <v>6970507</v>
      </c>
      <c r="S20" s="619"/>
      <c r="T20" s="619"/>
      <c r="U20" s="619"/>
      <c r="V20" s="619"/>
      <c r="W20" s="619"/>
      <c r="X20" s="619"/>
      <c r="Y20" s="620"/>
      <c r="Z20" s="671">
        <v>71.900000000000006</v>
      </c>
      <c r="AA20" s="671"/>
      <c r="AB20" s="671"/>
      <c r="AC20" s="671"/>
      <c r="AD20" s="672">
        <v>6533653</v>
      </c>
      <c r="AE20" s="672"/>
      <c r="AF20" s="672"/>
      <c r="AG20" s="672"/>
      <c r="AH20" s="672"/>
      <c r="AI20" s="672"/>
      <c r="AJ20" s="672"/>
      <c r="AK20" s="672"/>
      <c r="AL20" s="641">
        <v>99.6</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8246</v>
      </c>
      <c r="BH20" s="619"/>
      <c r="BI20" s="619"/>
      <c r="BJ20" s="619"/>
      <c r="BK20" s="619"/>
      <c r="BL20" s="619"/>
      <c r="BM20" s="619"/>
      <c r="BN20" s="620"/>
      <c r="BO20" s="671">
        <v>0.5</v>
      </c>
      <c r="BP20" s="671"/>
      <c r="BQ20" s="671"/>
      <c r="BR20" s="671"/>
      <c r="BS20" s="624" t="s">
        <v>109</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9597947</v>
      </c>
      <c r="CS20" s="619"/>
      <c r="CT20" s="619"/>
      <c r="CU20" s="619"/>
      <c r="CV20" s="619"/>
      <c r="CW20" s="619"/>
      <c r="CX20" s="619"/>
      <c r="CY20" s="620"/>
      <c r="CZ20" s="671">
        <v>100</v>
      </c>
      <c r="DA20" s="671"/>
      <c r="DB20" s="671"/>
      <c r="DC20" s="671"/>
      <c r="DD20" s="624">
        <v>484000</v>
      </c>
      <c r="DE20" s="619"/>
      <c r="DF20" s="619"/>
      <c r="DG20" s="619"/>
      <c r="DH20" s="619"/>
      <c r="DI20" s="619"/>
      <c r="DJ20" s="619"/>
      <c r="DK20" s="619"/>
      <c r="DL20" s="619"/>
      <c r="DM20" s="619"/>
      <c r="DN20" s="619"/>
      <c r="DO20" s="619"/>
      <c r="DP20" s="620"/>
      <c r="DQ20" s="624">
        <v>7454983</v>
      </c>
      <c r="DR20" s="619"/>
      <c r="DS20" s="619"/>
      <c r="DT20" s="619"/>
      <c r="DU20" s="619"/>
      <c r="DV20" s="619"/>
      <c r="DW20" s="619"/>
      <c r="DX20" s="619"/>
      <c r="DY20" s="619"/>
      <c r="DZ20" s="619"/>
      <c r="EA20" s="619"/>
      <c r="EB20" s="619"/>
      <c r="EC20" s="654"/>
    </row>
    <row r="21" spans="2:133" ht="11.25" customHeight="1" x14ac:dyDescent="0.15">
      <c r="B21" s="615" t="s">
        <v>255</v>
      </c>
      <c r="C21" s="616"/>
      <c r="D21" s="616"/>
      <c r="E21" s="616"/>
      <c r="F21" s="616"/>
      <c r="G21" s="616"/>
      <c r="H21" s="616"/>
      <c r="I21" s="616"/>
      <c r="J21" s="616"/>
      <c r="K21" s="616"/>
      <c r="L21" s="616"/>
      <c r="M21" s="616"/>
      <c r="N21" s="616"/>
      <c r="O21" s="616"/>
      <c r="P21" s="616"/>
      <c r="Q21" s="617"/>
      <c r="R21" s="618">
        <v>1742</v>
      </c>
      <c r="S21" s="619"/>
      <c r="T21" s="619"/>
      <c r="U21" s="619"/>
      <c r="V21" s="619"/>
      <c r="W21" s="619"/>
      <c r="X21" s="619"/>
      <c r="Y21" s="620"/>
      <c r="Z21" s="671">
        <v>0</v>
      </c>
      <c r="AA21" s="671"/>
      <c r="AB21" s="671"/>
      <c r="AC21" s="671"/>
      <c r="AD21" s="672">
        <v>1742</v>
      </c>
      <c r="AE21" s="672"/>
      <c r="AF21" s="672"/>
      <c r="AG21" s="672"/>
      <c r="AH21" s="672"/>
      <c r="AI21" s="672"/>
      <c r="AJ21" s="672"/>
      <c r="AK21" s="672"/>
      <c r="AL21" s="641">
        <v>0</v>
      </c>
      <c r="AM21" s="673"/>
      <c r="AN21" s="673"/>
      <c r="AO21" s="674"/>
      <c r="AP21" s="712" t="s">
        <v>256</v>
      </c>
      <c r="AQ21" s="719"/>
      <c r="AR21" s="719"/>
      <c r="AS21" s="719"/>
      <c r="AT21" s="719"/>
      <c r="AU21" s="719"/>
      <c r="AV21" s="719"/>
      <c r="AW21" s="719"/>
      <c r="AX21" s="719"/>
      <c r="AY21" s="719"/>
      <c r="AZ21" s="719"/>
      <c r="BA21" s="719"/>
      <c r="BB21" s="719"/>
      <c r="BC21" s="719"/>
      <c r="BD21" s="719"/>
      <c r="BE21" s="719"/>
      <c r="BF21" s="714"/>
      <c r="BG21" s="618">
        <v>8246</v>
      </c>
      <c r="BH21" s="619"/>
      <c r="BI21" s="619"/>
      <c r="BJ21" s="619"/>
      <c r="BK21" s="619"/>
      <c r="BL21" s="619"/>
      <c r="BM21" s="619"/>
      <c r="BN21" s="620"/>
      <c r="BO21" s="671">
        <v>0.5</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257</v>
      </c>
      <c r="C22" s="616"/>
      <c r="D22" s="616"/>
      <c r="E22" s="616"/>
      <c r="F22" s="616"/>
      <c r="G22" s="616"/>
      <c r="H22" s="616"/>
      <c r="I22" s="616"/>
      <c r="J22" s="616"/>
      <c r="K22" s="616"/>
      <c r="L22" s="616"/>
      <c r="M22" s="616"/>
      <c r="N22" s="616"/>
      <c r="O22" s="616"/>
      <c r="P22" s="616"/>
      <c r="Q22" s="617"/>
      <c r="R22" s="618">
        <v>50815</v>
      </c>
      <c r="S22" s="619"/>
      <c r="T22" s="619"/>
      <c r="U22" s="619"/>
      <c r="V22" s="619"/>
      <c r="W22" s="619"/>
      <c r="X22" s="619"/>
      <c r="Y22" s="620"/>
      <c r="Z22" s="671">
        <v>0.5</v>
      </c>
      <c r="AA22" s="671"/>
      <c r="AB22" s="671"/>
      <c r="AC22" s="671"/>
      <c r="AD22" s="672" t="s">
        <v>109</v>
      </c>
      <c r="AE22" s="672"/>
      <c r="AF22" s="672"/>
      <c r="AG22" s="672"/>
      <c r="AH22" s="672"/>
      <c r="AI22" s="672"/>
      <c r="AJ22" s="672"/>
      <c r="AK22" s="672"/>
      <c r="AL22" s="641" t="s">
        <v>109</v>
      </c>
      <c r="AM22" s="673"/>
      <c r="AN22" s="673"/>
      <c r="AO22" s="674"/>
      <c r="AP22" s="712" t="s">
        <v>258</v>
      </c>
      <c r="AQ22" s="719"/>
      <c r="AR22" s="719"/>
      <c r="AS22" s="719"/>
      <c r="AT22" s="719"/>
      <c r="AU22" s="719"/>
      <c r="AV22" s="719"/>
      <c r="AW22" s="719"/>
      <c r="AX22" s="719"/>
      <c r="AY22" s="719"/>
      <c r="AZ22" s="719"/>
      <c r="BA22" s="719"/>
      <c r="BB22" s="719"/>
      <c r="BC22" s="719"/>
      <c r="BD22" s="719"/>
      <c r="BE22" s="719"/>
      <c r="BF22" s="714"/>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260</v>
      </c>
      <c r="C23" s="616"/>
      <c r="D23" s="616"/>
      <c r="E23" s="616"/>
      <c r="F23" s="616"/>
      <c r="G23" s="616"/>
      <c r="H23" s="616"/>
      <c r="I23" s="616"/>
      <c r="J23" s="616"/>
      <c r="K23" s="616"/>
      <c r="L23" s="616"/>
      <c r="M23" s="616"/>
      <c r="N23" s="616"/>
      <c r="O23" s="616"/>
      <c r="P23" s="616"/>
      <c r="Q23" s="617"/>
      <c r="R23" s="618">
        <v>239931</v>
      </c>
      <c r="S23" s="619"/>
      <c r="T23" s="619"/>
      <c r="U23" s="619"/>
      <c r="V23" s="619"/>
      <c r="W23" s="619"/>
      <c r="X23" s="619"/>
      <c r="Y23" s="620"/>
      <c r="Z23" s="671">
        <v>2.5</v>
      </c>
      <c r="AA23" s="671"/>
      <c r="AB23" s="671"/>
      <c r="AC23" s="671"/>
      <c r="AD23" s="672">
        <v>85</v>
      </c>
      <c r="AE23" s="672"/>
      <c r="AF23" s="672"/>
      <c r="AG23" s="672"/>
      <c r="AH23" s="672"/>
      <c r="AI23" s="672"/>
      <c r="AJ23" s="672"/>
      <c r="AK23" s="672"/>
      <c r="AL23" s="641">
        <v>0</v>
      </c>
      <c r="AM23" s="673"/>
      <c r="AN23" s="673"/>
      <c r="AO23" s="674"/>
      <c r="AP23" s="712" t="s">
        <v>261</v>
      </c>
      <c r="AQ23" s="719"/>
      <c r="AR23" s="719"/>
      <c r="AS23" s="719"/>
      <c r="AT23" s="719"/>
      <c r="AU23" s="719"/>
      <c r="AV23" s="719"/>
      <c r="AW23" s="719"/>
      <c r="AX23" s="719"/>
      <c r="AY23" s="719"/>
      <c r="AZ23" s="719"/>
      <c r="BA23" s="719"/>
      <c r="BB23" s="719"/>
      <c r="BC23" s="719"/>
      <c r="BD23" s="719"/>
      <c r="BE23" s="719"/>
      <c r="BF23" s="714"/>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x14ac:dyDescent="0.15">
      <c r="B24" s="615" t="s">
        <v>267</v>
      </c>
      <c r="C24" s="616"/>
      <c r="D24" s="616"/>
      <c r="E24" s="616"/>
      <c r="F24" s="616"/>
      <c r="G24" s="616"/>
      <c r="H24" s="616"/>
      <c r="I24" s="616"/>
      <c r="J24" s="616"/>
      <c r="K24" s="616"/>
      <c r="L24" s="616"/>
      <c r="M24" s="616"/>
      <c r="N24" s="616"/>
      <c r="O24" s="616"/>
      <c r="P24" s="616"/>
      <c r="Q24" s="617"/>
      <c r="R24" s="618">
        <v>235426</v>
      </c>
      <c r="S24" s="619"/>
      <c r="T24" s="619"/>
      <c r="U24" s="619"/>
      <c r="V24" s="619"/>
      <c r="W24" s="619"/>
      <c r="X24" s="619"/>
      <c r="Y24" s="620"/>
      <c r="Z24" s="671">
        <v>2.4</v>
      </c>
      <c r="AA24" s="671"/>
      <c r="AB24" s="671"/>
      <c r="AC24" s="671"/>
      <c r="AD24" s="672" t="s">
        <v>109</v>
      </c>
      <c r="AE24" s="672"/>
      <c r="AF24" s="672"/>
      <c r="AG24" s="672"/>
      <c r="AH24" s="672"/>
      <c r="AI24" s="672"/>
      <c r="AJ24" s="672"/>
      <c r="AK24" s="672"/>
      <c r="AL24" s="641" t="s">
        <v>109</v>
      </c>
      <c r="AM24" s="673"/>
      <c r="AN24" s="673"/>
      <c r="AO24" s="674"/>
      <c r="AP24" s="712" t="s">
        <v>268</v>
      </c>
      <c r="AQ24" s="719"/>
      <c r="AR24" s="719"/>
      <c r="AS24" s="719"/>
      <c r="AT24" s="719"/>
      <c r="AU24" s="719"/>
      <c r="AV24" s="719"/>
      <c r="AW24" s="719"/>
      <c r="AX24" s="719"/>
      <c r="AY24" s="719"/>
      <c r="AZ24" s="719"/>
      <c r="BA24" s="719"/>
      <c r="BB24" s="719"/>
      <c r="BC24" s="719"/>
      <c r="BD24" s="719"/>
      <c r="BE24" s="719"/>
      <c r="BF24" s="714"/>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4719954</v>
      </c>
      <c r="CS24" s="669"/>
      <c r="CT24" s="669"/>
      <c r="CU24" s="669"/>
      <c r="CV24" s="669"/>
      <c r="CW24" s="669"/>
      <c r="CX24" s="669"/>
      <c r="CY24" s="716"/>
      <c r="CZ24" s="720">
        <v>49.2</v>
      </c>
      <c r="DA24" s="721"/>
      <c r="DB24" s="721"/>
      <c r="DC24" s="722"/>
      <c r="DD24" s="715">
        <v>3941315</v>
      </c>
      <c r="DE24" s="669"/>
      <c r="DF24" s="669"/>
      <c r="DG24" s="669"/>
      <c r="DH24" s="669"/>
      <c r="DI24" s="669"/>
      <c r="DJ24" s="669"/>
      <c r="DK24" s="716"/>
      <c r="DL24" s="715">
        <v>3921960</v>
      </c>
      <c r="DM24" s="669"/>
      <c r="DN24" s="669"/>
      <c r="DO24" s="669"/>
      <c r="DP24" s="669"/>
      <c r="DQ24" s="669"/>
      <c r="DR24" s="669"/>
      <c r="DS24" s="669"/>
      <c r="DT24" s="669"/>
      <c r="DU24" s="669"/>
      <c r="DV24" s="716"/>
      <c r="DW24" s="717">
        <v>56.8</v>
      </c>
      <c r="DX24" s="686"/>
      <c r="DY24" s="686"/>
      <c r="DZ24" s="686"/>
      <c r="EA24" s="686"/>
      <c r="EB24" s="686"/>
      <c r="EC24" s="718"/>
    </row>
    <row r="25" spans="2:133" ht="11.25" customHeight="1" x14ac:dyDescent="0.15">
      <c r="B25" s="615" t="s">
        <v>270</v>
      </c>
      <c r="C25" s="616"/>
      <c r="D25" s="616"/>
      <c r="E25" s="616"/>
      <c r="F25" s="616"/>
      <c r="G25" s="616"/>
      <c r="H25" s="616"/>
      <c r="I25" s="616"/>
      <c r="J25" s="616"/>
      <c r="K25" s="616"/>
      <c r="L25" s="616"/>
      <c r="M25" s="616"/>
      <c r="N25" s="616"/>
      <c r="O25" s="616"/>
      <c r="P25" s="616"/>
      <c r="Q25" s="617"/>
      <c r="R25" s="618">
        <v>789323</v>
      </c>
      <c r="S25" s="619"/>
      <c r="T25" s="619"/>
      <c r="U25" s="619"/>
      <c r="V25" s="619"/>
      <c r="W25" s="619"/>
      <c r="X25" s="619"/>
      <c r="Y25" s="620"/>
      <c r="Z25" s="671">
        <v>8.1</v>
      </c>
      <c r="AA25" s="671"/>
      <c r="AB25" s="671"/>
      <c r="AC25" s="671"/>
      <c r="AD25" s="672" t="s">
        <v>109</v>
      </c>
      <c r="AE25" s="672"/>
      <c r="AF25" s="672"/>
      <c r="AG25" s="672"/>
      <c r="AH25" s="672"/>
      <c r="AI25" s="672"/>
      <c r="AJ25" s="672"/>
      <c r="AK25" s="672"/>
      <c r="AL25" s="641" t="s">
        <v>109</v>
      </c>
      <c r="AM25" s="673"/>
      <c r="AN25" s="673"/>
      <c r="AO25" s="674"/>
      <c r="AP25" s="712" t="s">
        <v>271</v>
      </c>
      <c r="AQ25" s="719"/>
      <c r="AR25" s="719"/>
      <c r="AS25" s="719"/>
      <c r="AT25" s="719"/>
      <c r="AU25" s="719"/>
      <c r="AV25" s="719"/>
      <c r="AW25" s="719"/>
      <c r="AX25" s="719"/>
      <c r="AY25" s="719"/>
      <c r="AZ25" s="719"/>
      <c r="BA25" s="719"/>
      <c r="BB25" s="719"/>
      <c r="BC25" s="719"/>
      <c r="BD25" s="719"/>
      <c r="BE25" s="719"/>
      <c r="BF25" s="714"/>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2046540</v>
      </c>
      <c r="CS25" s="637"/>
      <c r="CT25" s="637"/>
      <c r="CU25" s="637"/>
      <c r="CV25" s="637"/>
      <c r="CW25" s="637"/>
      <c r="CX25" s="637"/>
      <c r="CY25" s="638"/>
      <c r="CZ25" s="621">
        <v>21.3</v>
      </c>
      <c r="DA25" s="639"/>
      <c r="DB25" s="639"/>
      <c r="DC25" s="640"/>
      <c r="DD25" s="624">
        <v>1949944</v>
      </c>
      <c r="DE25" s="637"/>
      <c r="DF25" s="637"/>
      <c r="DG25" s="637"/>
      <c r="DH25" s="637"/>
      <c r="DI25" s="637"/>
      <c r="DJ25" s="637"/>
      <c r="DK25" s="638"/>
      <c r="DL25" s="624">
        <v>1931610</v>
      </c>
      <c r="DM25" s="637"/>
      <c r="DN25" s="637"/>
      <c r="DO25" s="637"/>
      <c r="DP25" s="637"/>
      <c r="DQ25" s="637"/>
      <c r="DR25" s="637"/>
      <c r="DS25" s="637"/>
      <c r="DT25" s="637"/>
      <c r="DU25" s="637"/>
      <c r="DV25" s="638"/>
      <c r="DW25" s="641">
        <v>28</v>
      </c>
      <c r="DX25" s="642"/>
      <c r="DY25" s="642"/>
      <c r="DZ25" s="642"/>
      <c r="EA25" s="642"/>
      <c r="EB25" s="642"/>
      <c r="EC25" s="643"/>
    </row>
    <row r="26" spans="2:133" ht="11.25" customHeight="1" x14ac:dyDescent="0.15">
      <c r="B26" s="709" t="s">
        <v>273</v>
      </c>
      <c r="C26" s="710"/>
      <c r="D26" s="710"/>
      <c r="E26" s="710"/>
      <c r="F26" s="710"/>
      <c r="G26" s="710"/>
      <c r="H26" s="710"/>
      <c r="I26" s="710"/>
      <c r="J26" s="710"/>
      <c r="K26" s="710"/>
      <c r="L26" s="710"/>
      <c r="M26" s="710"/>
      <c r="N26" s="710"/>
      <c r="O26" s="710"/>
      <c r="P26" s="710"/>
      <c r="Q26" s="711"/>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12" t="s">
        <v>274</v>
      </c>
      <c r="AQ26" s="713"/>
      <c r="AR26" s="713"/>
      <c r="AS26" s="713"/>
      <c r="AT26" s="713"/>
      <c r="AU26" s="713"/>
      <c r="AV26" s="713"/>
      <c r="AW26" s="713"/>
      <c r="AX26" s="713"/>
      <c r="AY26" s="713"/>
      <c r="AZ26" s="713"/>
      <c r="BA26" s="713"/>
      <c r="BB26" s="713"/>
      <c r="BC26" s="713"/>
      <c r="BD26" s="713"/>
      <c r="BE26" s="713"/>
      <c r="BF26" s="714"/>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1407611</v>
      </c>
      <c r="CS26" s="619"/>
      <c r="CT26" s="619"/>
      <c r="CU26" s="619"/>
      <c r="CV26" s="619"/>
      <c r="CW26" s="619"/>
      <c r="CX26" s="619"/>
      <c r="CY26" s="620"/>
      <c r="CZ26" s="621">
        <v>14.7</v>
      </c>
      <c r="DA26" s="639"/>
      <c r="DB26" s="639"/>
      <c r="DC26" s="640"/>
      <c r="DD26" s="624">
        <v>1341172</v>
      </c>
      <c r="DE26" s="619"/>
      <c r="DF26" s="619"/>
      <c r="DG26" s="619"/>
      <c r="DH26" s="619"/>
      <c r="DI26" s="619"/>
      <c r="DJ26" s="619"/>
      <c r="DK26" s="620"/>
      <c r="DL26" s="624" t="s">
        <v>212</v>
      </c>
      <c r="DM26" s="619"/>
      <c r="DN26" s="619"/>
      <c r="DO26" s="619"/>
      <c r="DP26" s="619"/>
      <c r="DQ26" s="619"/>
      <c r="DR26" s="619"/>
      <c r="DS26" s="619"/>
      <c r="DT26" s="619"/>
      <c r="DU26" s="619"/>
      <c r="DV26" s="620"/>
      <c r="DW26" s="641" t="s">
        <v>212</v>
      </c>
      <c r="DX26" s="642"/>
      <c r="DY26" s="642"/>
      <c r="DZ26" s="642"/>
      <c r="EA26" s="642"/>
      <c r="EB26" s="642"/>
      <c r="EC26" s="643"/>
    </row>
    <row r="27" spans="2:133" ht="11.25" customHeight="1" x14ac:dyDescent="0.15">
      <c r="B27" s="615" t="s">
        <v>276</v>
      </c>
      <c r="C27" s="616"/>
      <c r="D27" s="616"/>
      <c r="E27" s="616"/>
      <c r="F27" s="616"/>
      <c r="G27" s="616"/>
      <c r="H27" s="616"/>
      <c r="I27" s="616"/>
      <c r="J27" s="616"/>
      <c r="K27" s="616"/>
      <c r="L27" s="616"/>
      <c r="M27" s="616"/>
      <c r="N27" s="616"/>
      <c r="O27" s="616"/>
      <c r="P27" s="616"/>
      <c r="Q27" s="617"/>
      <c r="R27" s="618">
        <v>444542</v>
      </c>
      <c r="S27" s="619"/>
      <c r="T27" s="619"/>
      <c r="U27" s="619"/>
      <c r="V27" s="619"/>
      <c r="W27" s="619"/>
      <c r="X27" s="619"/>
      <c r="Y27" s="620"/>
      <c r="Z27" s="671">
        <v>4.5999999999999996</v>
      </c>
      <c r="AA27" s="671"/>
      <c r="AB27" s="671"/>
      <c r="AC27" s="671"/>
      <c r="AD27" s="672" t="s">
        <v>109</v>
      </c>
      <c r="AE27" s="672"/>
      <c r="AF27" s="672"/>
      <c r="AG27" s="672"/>
      <c r="AH27" s="672"/>
      <c r="AI27" s="672"/>
      <c r="AJ27" s="672"/>
      <c r="AK27" s="672"/>
      <c r="AL27" s="641" t="s">
        <v>109</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1662351</v>
      </c>
      <c r="BH27" s="619"/>
      <c r="BI27" s="619"/>
      <c r="BJ27" s="619"/>
      <c r="BK27" s="619"/>
      <c r="BL27" s="619"/>
      <c r="BM27" s="619"/>
      <c r="BN27" s="620"/>
      <c r="BO27" s="671">
        <v>100</v>
      </c>
      <c r="BP27" s="671"/>
      <c r="BQ27" s="671"/>
      <c r="BR27" s="671"/>
      <c r="BS27" s="624">
        <v>24368</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1013760</v>
      </c>
      <c r="CS27" s="637"/>
      <c r="CT27" s="637"/>
      <c r="CU27" s="637"/>
      <c r="CV27" s="637"/>
      <c r="CW27" s="637"/>
      <c r="CX27" s="637"/>
      <c r="CY27" s="638"/>
      <c r="CZ27" s="621">
        <v>10.6</v>
      </c>
      <c r="DA27" s="639"/>
      <c r="DB27" s="639"/>
      <c r="DC27" s="640"/>
      <c r="DD27" s="624">
        <v>431887</v>
      </c>
      <c r="DE27" s="637"/>
      <c r="DF27" s="637"/>
      <c r="DG27" s="637"/>
      <c r="DH27" s="637"/>
      <c r="DI27" s="637"/>
      <c r="DJ27" s="637"/>
      <c r="DK27" s="638"/>
      <c r="DL27" s="624">
        <v>430866</v>
      </c>
      <c r="DM27" s="637"/>
      <c r="DN27" s="637"/>
      <c r="DO27" s="637"/>
      <c r="DP27" s="637"/>
      <c r="DQ27" s="637"/>
      <c r="DR27" s="637"/>
      <c r="DS27" s="637"/>
      <c r="DT27" s="637"/>
      <c r="DU27" s="637"/>
      <c r="DV27" s="638"/>
      <c r="DW27" s="641">
        <v>6.2</v>
      </c>
      <c r="DX27" s="642"/>
      <c r="DY27" s="642"/>
      <c r="DZ27" s="642"/>
      <c r="EA27" s="642"/>
      <c r="EB27" s="642"/>
      <c r="EC27" s="643"/>
    </row>
    <row r="28" spans="2:133" ht="11.25" customHeight="1" x14ac:dyDescent="0.15">
      <c r="B28" s="615" t="s">
        <v>279</v>
      </c>
      <c r="C28" s="616"/>
      <c r="D28" s="616"/>
      <c r="E28" s="616"/>
      <c r="F28" s="616"/>
      <c r="G28" s="616"/>
      <c r="H28" s="616"/>
      <c r="I28" s="616"/>
      <c r="J28" s="616"/>
      <c r="K28" s="616"/>
      <c r="L28" s="616"/>
      <c r="M28" s="616"/>
      <c r="N28" s="616"/>
      <c r="O28" s="616"/>
      <c r="P28" s="616"/>
      <c r="Q28" s="617"/>
      <c r="R28" s="618">
        <v>53274</v>
      </c>
      <c r="S28" s="619"/>
      <c r="T28" s="619"/>
      <c r="U28" s="619"/>
      <c r="V28" s="619"/>
      <c r="W28" s="619"/>
      <c r="X28" s="619"/>
      <c r="Y28" s="620"/>
      <c r="Z28" s="671">
        <v>0.5</v>
      </c>
      <c r="AA28" s="671"/>
      <c r="AB28" s="671"/>
      <c r="AC28" s="671"/>
      <c r="AD28" s="672">
        <v>23487</v>
      </c>
      <c r="AE28" s="672"/>
      <c r="AF28" s="672"/>
      <c r="AG28" s="672"/>
      <c r="AH28" s="672"/>
      <c r="AI28" s="672"/>
      <c r="AJ28" s="672"/>
      <c r="AK28" s="672"/>
      <c r="AL28" s="641">
        <v>0.4</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1659654</v>
      </c>
      <c r="CS28" s="619"/>
      <c r="CT28" s="619"/>
      <c r="CU28" s="619"/>
      <c r="CV28" s="619"/>
      <c r="CW28" s="619"/>
      <c r="CX28" s="619"/>
      <c r="CY28" s="620"/>
      <c r="CZ28" s="621">
        <v>17.3</v>
      </c>
      <c r="DA28" s="639"/>
      <c r="DB28" s="639"/>
      <c r="DC28" s="640"/>
      <c r="DD28" s="624">
        <v>1559484</v>
      </c>
      <c r="DE28" s="619"/>
      <c r="DF28" s="619"/>
      <c r="DG28" s="619"/>
      <c r="DH28" s="619"/>
      <c r="DI28" s="619"/>
      <c r="DJ28" s="619"/>
      <c r="DK28" s="620"/>
      <c r="DL28" s="624">
        <v>1559484</v>
      </c>
      <c r="DM28" s="619"/>
      <c r="DN28" s="619"/>
      <c r="DO28" s="619"/>
      <c r="DP28" s="619"/>
      <c r="DQ28" s="619"/>
      <c r="DR28" s="619"/>
      <c r="DS28" s="619"/>
      <c r="DT28" s="619"/>
      <c r="DU28" s="619"/>
      <c r="DV28" s="620"/>
      <c r="DW28" s="641">
        <v>22.6</v>
      </c>
      <c r="DX28" s="642"/>
      <c r="DY28" s="642"/>
      <c r="DZ28" s="642"/>
      <c r="EA28" s="642"/>
      <c r="EB28" s="642"/>
      <c r="EC28" s="643"/>
    </row>
    <row r="29" spans="2:133" ht="11.25" customHeight="1" x14ac:dyDescent="0.15">
      <c r="B29" s="615" t="s">
        <v>281</v>
      </c>
      <c r="C29" s="616"/>
      <c r="D29" s="616"/>
      <c r="E29" s="616"/>
      <c r="F29" s="616"/>
      <c r="G29" s="616"/>
      <c r="H29" s="616"/>
      <c r="I29" s="616"/>
      <c r="J29" s="616"/>
      <c r="K29" s="616"/>
      <c r="L29" s="616"/>
      <c r="M29" s="616"/>
      <c r="N29" s="616"/>
      <c r="O29" s="616"/>
      <c r="P29" s="616"/>
      <c r="Q29" s="617"/>
      <c r="R29" s="618">
        <v>32889</v>
      </c>
      <c r="S29" s="619"/>
      <c r="T29" s="619"/>
      <c r="U29" s="619"/>
      <c r="V29" s="619"/>
      <c r="W29" s="619"/>
      <c r="X29" s="619"/>
      <c r="Y29" s="620"/>
      <c r="Z29" s="671">
        <v>0.3</v>
      </c>
      <c r="AA29" s="671"/>
      <c r="AB29" s="671"/>
      <c r="AC29" s="671"/>
      <c r="AD29" s="672" t="s">
        <v>109</v>
      </c>
      <c r="AE29" s="672"/>
      <c r="AF29" s="672"/>
      <c r="AG29" s="672"/>
      <c r="AH29" s="672"/>
      <c r="AI29" s="672"/>
      <c r="AJ29" s="672"/>
      <c r="AK29" s="672"/>
      <c r="AL29" s="641" t="s">
        <v>109</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706"/>
      <c r="BI29" s="706"/>
      <c r="BJ29" s="706"/>
      <c r="BK29" s="706"/>
      <c r="BL29" s="706"/>
      <c r="BM29" s="706"/>
      <c r="BN29" s="706"/>
      <c r="BO29" s="706"/>
      <c r="BP29" s="706"/>
      <c r="BQ29" s="707"/>
      <c r="BR29" s="678" t="s">
        <v>283</v>
      </c>
      <c r="BS29" s="706"/>
      <c r="BT29" s="706"/>
      <c r="BU29" s="706"/>
      <c r="BV29" s="706"/>
      <c r="BW29" s="706"/>
      <c r="BX29" s="706"/>
      <c r="BY29" s="706"/>
      <c r="BZ29" s="706"/>
      <c r="CA29" s="706"/>
      <c r="CB29" s="707"/>
      <c r="CD29" s="688" t="s">
        <v>284</v>
      </c>
      <c r="CE29" s="689"/>
      <c r="CF29" s="655" t="s">
        <v>285</v>
      </c>
      <c r="CG29" s="652"/>
      <c r="CH29" s="652"/>
      <c r="CI29" s="652"/>
      <c r="CJ29" s="652"/>
      <c r="CK29" s="652"/>
      <c r="CL29" s="652"/>
      <c r="CM29" s="652"/>
      <c r="CN29" s="652"/>
      <c r="CO29" s="652"/>
      <c r="CP29" s="652"/>
      <c r="CQ29" s="653"/>
      <c r="CR29" s="618">
        <v>1659639</v>
      </c>
      <c r="CS29" s="637"/>
      <c r="CT29" s="637"/>
      <c r="CU29" s="637"/>
      <c r="CV29" s="637"/>
      <c r="CW29" s="637"/>
      <c r="CX29" s="637"/>
      <c r="CY29" s="638"/>
      <c r="CZ29" s="621">
        <v>17.3</v>
      </c>
      <c r="DA29" s="639"/>
      <c r="DB29" s="639"/>
      <c r="DC29" s="640"/>
      <c r="DD29" s="624">
        <v>1559469</v>
      </c>
      <c r="DE29" s="637"/>
      <c r="DF29" s="637"/>
      <c r="DG29" s="637"/>
      <c r="DH29" s="637"/>
      <c r="DI29" s="637"/>
      <c r="DJ29" s="637"/>
      <c r="DK29" s="638"/>
      <c r="DL29" s="624">
        <v>1559469</v>
      </c>
      <c r="DM29" s="637"/>
      <c r="DN29" s="637"/>
      <c r="DO29" s="637"/>
      <c r="DP29" s="637"/>
      <c r="DQ29" s="637"/>
      <c r="DR29" s="637"/>
      <c r="DS29" s="637"/>
      <c r="DT29" s="637"/>
      <c r="DU29" s="637"/>
      <c r="DV29" s="638"/>
      <c r="DW29" s="641">
        <v>22.6</v>
      </c>
      <c r="DX29" s="642"/>
      <c r="DY29" s="642"/>
      <c r="DZ29" s="642"/>
      <c r="EA29" s="642"/>
      <c r="EB29" s="642"/>
      <c r="EC29" s="643"/>
    </row>
    <row r="30" spans="2:133" ht="11.25" customHeight="1" x14ac:dyDescent="0.15">
      <c r="B30" s="615" t="s">
        <v>286</v>
      </c>
      <c r="C30" s="616"/>
      <c r="D30" s="616"/>
      <c r="E30" s="616"/>
      <c r="F30" s="616"/>
      <c r="G30" s="616"/>
      <c r="H30" s="616"/>
      <c r="I30" s="616"/>
      <c r="J30" s="616"/>
      <c r="K30" s="616"/>
      <c r="L30" s="616"/>
      <c r="M30" s="616"/>
      <c r="N30" s="616"/>
      <c r="O30" s="616"/>
      <c r="P30" s="616"/>
      <c r="Q30" s="617"/>
      <c r="R30" s="618">
        <v>136534</v>
      </c>
      <c r="S30" s="619"/>
      <c r="T30" s="619"/>
      <c r="U30" s="619"/>
      <c r="V30" s="619"/>
      <c r="W30" s="619"/>
      <c r="X30" s="619"/>
      <c r="Y30" s="620"/>
      <c r="Z30" s="671">
        <v>1.4</v>
      </c>
      <c r="AA30" s="671"/>
      <c r="AB30" s="671"/>
      <c r="AC30" s="671"/>
      <c r="AD30" s="672" t="s">
        <v>109</v>
      </c>
      <c r="AE30" s="672"/>
      <c r="AF30" s="672"/>
      <c r="AG30" s="672"/>
      <c r="AH30" s="672"/>
      <c r="AI30" s="672"/>
      <c r="AJ30" s="672"/>
      <c r="AK30" s="672"/>
      <c r="AL30" s="641" t="s">
        <v>109</v>
      </c>
      <c r="AM30" s="673"/>
      <c r="AN30" s="673"/>
      <c r="AO30" s="674"/>
      <c r="AP30" s="694" t="s">
        <v>287</v>
      </c>
      <c r="AQ30" s="695"/>
      <c r="AR30" s="695"/>
      <c r="AS30" s="695"/>
      <c r="AT30" s="700" t="s">
        <v>288</v>
      </c>
      <c r="AU30" s="182"/>
      <c r="AV30" s="182"/>
      <c r="AW30" s="182"/>
      <c r="AX30" s="703" t="s">
        <v>166</v>
      </c>
      <c r="AY30" s="704"/>
      <c r="AZ30" s="704"/>
      <c r="BA30" s="704"/>
      <c r="BB30" s="704"/>
      <c r="BC30" s="704"/>
      <c r="BD30" s="704"/>
      <c r="BE30" s="704"/>
      <c r="BF30" s="705"/>
      <c r="BG30" s="684">
        <v>96.9</v>
      </c>
      <c r="BH30" s="685"/>
      <c r="BI30" s="685"/>
      <c r="BJ30" s="685"/>
      <c r="BK30" s="685"/>
      <c r="BL30" s="685"/>
      <c r="BM30" s="686">
        <v>87.7</v>
      </c>
      <c r="BN30" s="685"/>
      <c r="BO30" s="685"/>
      <c r="BP30" s="685"/>
      <c r="BQ30" s="687"/>
      <c r="BR30" s="684">
        <v>96.2</v>
      </c>
      <c r="BS30" s="685"/>
      <c r="BT30" s="685"/>
      <c r="BU30" s="685"/>
      <c r="BV30" s="685"/>
      <c r="BW30" s="685"/>
      <c r="BX30" s="686">
        <v>87.6</v>
      </c>
      <c r="BY30" s="685"/>
      <c r="BZ30" s="685"/>
      <c r="CA30" s="685"/>
      <c r="CB30" s="687"/>
      <c r="CD30" s="690"/>
      <c r="CE30" s="691"/>
      <c r="CF30" s="655" t="s">
        <v>289</v>
      </c>
      <c r="CG30" s="652"/>
      <c r="CH30" s="652"/>
      <c r="CI30" s="652"/>
      <c r="CJ30" s="652"/>
      <c r="CK30" s="652"/>
      <c r="CL30" s="652"/>
      <c r="CM30" s="652"/>
      <c r="CN30" s="652"/>
      <c r="CO30" s="652"/>
      <c r="CP30" s="652"/>
      <c r="CQ30" s="653"/>
      <c r="CR30" s="618">
        <v>1480590</v>
      </c>
      <c r="CS30" s="619"/>
      <c r="CT30" s="619"/>
      <c r="CU30" s="619"/>
      <c r="CV30" s="619"/>
      <c r="CW30" s="619"/>
      <c r="CX30" s="619"/>
      <c r="CY30" s="620"/>
      <c r="CZ30" s="621">
        <v>15.4</v>
      </c>
      <c r="DA30" s="639"/>
      <c r="DB30" s="639"/>
      <c r="DC30" s="640"/>
      <c r="DD30" s="624">
        <v>1397056</v>
      </c>
      <c r="DE30" s="619"/>
      <c r="DF30" s="619"/>
      <c r="DG30" s="619"/>
      <c r="DH30" s="619"/>
      <c r="DI30" s="619"/>
      <c r="DJ30" s="619"/>
      <c r="DK30" s="620"/>
      <c r="DL30" s="624">
        <v>1397056</v>
      </c>
      <c r="DM30" s="619"/>
      <c r="DN30" s="619"/>
      <c r="DO30" s="619"/>
      <c r="DP30" s="619"/>
      <c r="DQ30" s="619"/>
      <c r="DR30" s="619"/>
      <c r="DS30" s="619"/>
      <c r="DT30" s="619"/>
      <c r="DU30" s="619"/>
      <c r="DV30" s="620"/>
      <c r="DW30" s="641">
        <v>20.2</v>
      </c>
      <c r="DX30" s="642"/>
      <c r="DY30" s="642"/>
      <c r="DZ30" s="642"/>
      <c r="EA30" s="642"/>
      <c r="EB30" s="642"/>
      <c r="EC30" s="643"/>
    </row>
    <row r="31" spans="2:133" ht="11.25" customHeight="1" x14ac:dyDescent="0.15">
      <c r="B31" s="615" t="s">
        <v>290</v>
      </c>
      <c r="C31" s="616"/>
      <c r="D31" s="616"/>
      <c r="E31" s="616"/>
      <c r="F31" s="616"/>
      <c r="G31" s="616"/>
      <c r="H31" s="616"/>
      <c r="I31" s="616"/>
      <c r="J31" s="616"/>
      <c r="K31" s="616"/>
      <c r="L31" s="616"/>
      <c r="M31" s="616"/>
      <c r="N31" s="616"/>
      <c r="O31" s="616"/>
      <c r="P31" s="616"/>
      <c r="Q31" s="617"/>
      <c r="R31" s="618">
        <v>90060</v>
      </c>
      <c r="S31" s="619"/>
      <c r="T31" s="619"/>
      <c r="U31" s="619"/>
      <c r="V31" s="619"/>
      <c r="W31" s="619"/>
      <c r="X31" s="619"/>
      <c r="Y31" s="620"/>
      <c r="Z31" s="671">
        <v>0.9</v>
      </c>
      <c r="AA31" s="671"/>
      <c r="AB31" s="671"/>
      <c r="AC31" s="671"/>
      <c r="AD31" s="672" t="s">
        <v>109</v>
      </c>
      <c r="AE31" s="672"/>
      <c r="AF31" s="672"/>
      <c r="AG31" s="672"/>
      <c r="AH31" s="672"/>
      <c r="AI31" s="672"/>
      <c r="AJ31" s="672"/>
      <c r="AK31" s="672"/>
      <c r="AL31" s="641" t="s">
        <v>109</v>
      </c>
      <c r="AM31" s="673"/>
      <c r="AN31" s="673"/>
      <c r="AO31" s="674"/>
      <c r="AP31" s="696"/>
      <c r="AQ31" s="697"/>
      <c r="AR31" s="697"/>
      <c r="AS31" s="697"/>
      <c r="AT31" s="701"/>
      <c r="AU31" s="181" t="s">
        <v>291</v>
      </c>
      <c r="AV31" s="181"/>
      <c r="AW31" s="181"/>
      <c r="AX31" s="615" t="s">
        <v>292</v>
      </c>
      <c r="AY31" s="616"/>
      <c r="AZ31" s="616"/>
      <c r="BA31" s="616"/>
      <c r="BB31" s="616"/>
      <c r="BC31" s="616"/>
      <c r="BD31" s="616"/>
      <c r="BE31" s="616"/>
      <c r="BF31" s="617"/>
      <c r="BG31" s="682">
        <v>96.7</v>
      </c>
      <c r="BH31" s="637"/>
      <c r="BI31" s="637"/>
      <c r="BJ31" s="637"/>
      <c r="BK31" s="637"/>
      <c r="BL31" s="637"/>
      <c r="BM31" s="673">
        <v>88.4</v>
      </c>
      <c r="BN31" s="683"/>
      <c r="BO31" s="683"/>
      <c r="BP31" s="683"/>
      <c r="BQ31" s="647"/>
      <c r="BR31" s="682">
        <v>96.2</v>
      </c>
      <c r="BS31" s="637"/>
      <c r="BT31" s="637"/>
      <c r="BU31" s="637"/>
      <c r="BV31" s="637"/>
      <c r="BW31" s="637"/>
      <c r="BX31" s="673">
        <v>87.8</v>
      </c>
      <c r="BY31" s="683"/>
      <c r="BZ31" s="683"/>
      <c r="CA31" s="683"/>
      <c r="CB31" s="647"/>
      <c r="CD31" s="690"/>
      <c r="CE31" s="691"/>
      <c r="CF31" s="655" t="s">
        <v>293</v>
      </c>
      <c r="CG31" s="652"/>
      <c r="CH31" s="652"/>
      <c r="CI31" s="652"/>
      <c r="CJ31" s="652"/>
      <c r="CK31" s="652"/>
      <c r="CL31" s="652"/>
      <c r="CM31" s="652"/>
      <c r="CN31" s="652"/>
      <c r="CO31" s="652"/>
      <c r="CP31" s="652"/>
      <c r="CQ31" s="653"/>
      <c r="CR31" s="618">
        <v>179049</v>
      </c>
      <c r="CS31" s="637"/>
      <c r="CT31" s="637"/>
      <c r="CU31" s="637"/>
      <c r="CV31" s="637"/>
      <c r="CW31" s="637"/>
      <c r="CX31" s="637"/>
      <c r="CY31" s="638"/>
      <c r="CZ31" s="621">
        <v>1.9</v>
      </c>
      <c r="DA31" s="639"/>
      <c r="DB31" s="639"/>
      <c r="DC31" s="640"/>
      <c r="DD31" s="624">
        <v>162413</v>
      </c>
      <c r="DE31" s="637"/>
      <c r="DF31" s="637"/>
      <c r="DG31" s="637"/>
      <c r="DH31" s="637"/>
      <c r="DI31" s="637"/>
      <c r="DJ31" s="637"/>
      <c r="DK31" s="638"/>
      <c r="DL31" s="624">
        <v>162413</v>
      </c>
      <c r="DM31" s="637"/>
      <c r="DN31" s="637"/>
      <c r="DO31" s="637"/>
      <c r="DP31" s="637"/>
      <c r="DQ31" s="637"/>
      <c r="DR31" s="637"/>
      <c r="DS31" s="637"/>
      <c r="DT31" s="637"/>
      <c r="DU31" s="637"/>
      <c r="DV31" s="638"/>
      <c r="DW31" s="641">
        <v>2.4</v>
      </c>
      <c r="DX31" s="642"/>
      <c r="DY31" s="642"/>
      <c r="DZ31" s="642"/>
      <c r="EA31" s="642"/>
      <c r="EB31" s="642"/>
      <c r="EC31" s="643"/>
    </row>
    <row r="32" spans="2:133" ht="11.25" customHeight="1" x14ac:dyDescent="0.15">
      <c r="B32" s="615" t="s">
        <v>294</v>
      </c>
      <c r="C32" s="616"/>
      <c r="D32" s="616"/>
      <c r="E32" s="616"/>
      <c r="F32" s="616"/>
      <c r="G32" s="616"/>
      <c r="H32" s="616"/>
      <c r="I32" s="616"/>
      <c r="J32" s="616"/>
      <c r="K32" s="616"/>
      <c r="L32" s="616"/>
      <c r="M32" s="616"/>
      <c r="N32" s="616"/>
      <c r="O32" s="616"/>
      <c r="P32" s="616"/>
      <c r="Q32" s="617"/>
      <c r="R32" s="618">
        <v>182833</v>
      </c>
      <c r="S32" s="619"/>
      <c r="T32" s="619"/>
      <c r="U32" s="619"/>
      <c r="V32" s="619"/>
      <c r="W32" s="619"/>
      <c r="X32" s="619"/>
      <c r="Y32" s="620"/>
      <c r="Z32" s="671">
        <v>1.9</v>
      </c>
      <c r="AA32" s="671"/>
      <c r="AB32" s="671"/>
      <c r="AC32" s="671"/>
      <c r="AD32" s="672">
        <v>27</v>
      </c>
      <c r="AE32" s="672"/>
      <c r="AF32" s="672"/>
      <c r="AG32" s="672"/>
      <c r="AH32" s="672"/>
      <c r="AI32" s="672"/>
      <c r="AJ32" s="672"/>
      <c r="AK32" s="672"/>
      <c r="AL32" s="641">
        <v>0</v>
      </c>
      <c r="AM32" s="673"/>
      <c r="AN32" s="673"/>
      <c r="AO32" s="674"/>
      <c r="AP32" s="698"/>
      <c r="AQ32" s="699"/>
      <c r="AR32" s="699"/>
      <c r="AS32" s="699"/>
      <c r="AT32" s="702"/>
      <c r="AU32" s="183"/>
      <c r="AV32" s="183"/>
      <c r="AW32" s="183"/>
      <c r="AX32" s="599" t="s">
        <v>295</v>
      </c>
      <c r="AY32" s="600"/>
      <c r="AZ32" s="600"/>
      <c r="BA32" s="600"/>
      <c r="BB32" s="600"/>
      <c r="BC32" s="600"/>
      <c r="BD32" s="600"/>
      <c r="BE32" s="600"/>
      <c r="BF32" s="601"/>
      <c r="BG32" s="681">
        <v>96.3</v>
      </c>
      <c r="BH32" s="603"/>
      <c r="BI32" s="603"/>
      <c r="BJ32" s="603"/>
      <c r="BK32" s="603"/>
      <c r="BL32" s="603"/>
      <c r="BM32" s="666">
        <v>84</v>
      </c>
      <c r="BN32" s="603"/>
      <c r="BO32" s="603"/>
      <c r="BP32" s="603"/>
      <c r="BQ32" s="660"/>
      <c r="BR32" s="681">
        <v>95.2</v>
      </c>
      <c r="BS32" s="603"/>
      <c r="BT32" s="603"/>
      <c r="BU32" s="603"/>
      <c r="BV32" s="603"/>
      <c r="BW32" s="603"/>
      <c r="BX32" s="666">
        <v>84.3</v>
      </c>
      <c r="BY32" s="603"/>
      <c r="BZ32" s="603"/>
      <c r="CA32" s="603"/>
      <c r="CB32" s="660"/>
      <c r="CD32" s="692"/>
      <c r="CE32" s="693"/>
      <c r="CF32" s="655" t="s">
        <v>296</v>
      </c>
      <c r="CG32" s="652"/>
      <c r="CH32" s="652"/>
      <c r="CI32" s="652"/>
      <c r="CJ32" s="652"/>
      <c r="CK32" s="652"/>
      <c r="CL32" s="652"/>
      <c r="CM32" s="652"/>
      <c r="CN32" s="652"/>
      <c r="CO32" s="652"/>
      <c r="CP32" s="652"/>
      <c r="CQ32" s="653"/>
      <c r="CR32" s="618">
        <v>15</v>
      </c>
      <c r="CS32" s="619"/>
      <c r="CT32" s="619"/>
      <c r="CU32" s="619"/>
      <c r="CV32" s="619"/>
      <c r="CW32" s="619"/>
      <c r="CX32" s="619"/>
      <c r="CY32" s="620"/>
      <c r="CZ32" s="621">
        <v>0</v>
      </c>
      <c r="DA32" s="639"/>
      <c r="DB32" s="639"/>
      <c r="DC32" s="640"/>
      <c r="DD32" s="624">
        <v>15</v>
      </c>
      <c r="DE32" s="619"/>
      <c r="DF32" s="619"/>
      <c r="DG32" s="619"/>
      <c r="DH32" s="619"/>
      <c r="DI32" s="619"/>
      <c r="DJ32" s="619"/>
      <c r="DK32" s="620"/>
      <c r="DL32" s="624">
        <v>15</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297</v>
      </c>
      <c r="C33" s="616"/>
      <c r="D33" s="616"/>
      <c r="E33" s="616"/>
      <c r="F33" s="616"/>
      <c r="G33" s="616"/>
      <c r="H33" s="616"/>
      <c r="I33" s="616"/>
      <c r="J33" s="616"/>
      <c r="K33" s="616"/>
      <c r="L33" s="616"/>
      <c r="M33" s="616"/>
      <c r="N33" s="616"/>
      <c r="O33" s="616"/>
      <c r="P33" s="616"/>
      <c r="Q33" s="617"/>
      <c r="R33" s="618">
        <v>465795</v>
      </c>
      <c r="S33" s="619"/>
      <c r="T33" s="619"/>
      <c r="U33" s="619"/>
      <c r="V33" s="619"/>
      <c r="W33" s="619"/>
      <c r="X33" s="619"/>
      <c r="Y33" s="620"/>
      <c r="Z33" s="671">
        <v>4.8</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4393993</v>
      </c>
      <c r="CS33" s="637"/>
      <c r="CT33" s="637"/>
      <c r="CU33" s="637"/>
      <c r="CV33" s="637"/>
      <c r="CW33" s="637"/>
      <c r="CX33" s="637"/>
      <c r="CY33" s="638"/>
      <c r="CZ33" s="621">
        <v>45.8</v>
      </c>
      <c r="DA33" s="639"/>
      <c r="DB33" s="639"/>
      <c r="DC33" s="640"/>
      <c r="DD33" s="624">
        <v>3369650</v>
      </c>
      <c r="DE33" s="637"/>
      <c r="DF33" s="637"/>
      <c r="DG33" s="637"/>
      <c r="DH33" s="637"/>
      <c r="DI33" s="637"/>
      <c r="DJ33" s="637"/>
      <c r="DK33" s="638"/>
      <c r="DL33" s="624">
        <v>2406355</v>
      </c>
      <c r="DM33" s="637"/>
      <c r="DN33" s="637"/>
      <c r="DO33" s="637"/>
      <c r="DP33" s="637"/>
      <c r="DQ33" s="637"/>
      <c r="DR33" s="637"/>
      <c r="DS33" s="637"/>
      <c r="DT33" s="637"/>
      <c r="DU33" s="637"/>
      <c r="DV33" s="638"/>
      <c r="DW33" s="641">
        <v>34.9</v>
      </c>
      <c r="DX33" s="642"/>
      <c r="DY33" s="642"/>
      <c r="DZ33" s="642"/>
      <c r="EA33" s="642"/>
      <c r="EB33" s="642"/>
      <c r="EC33" s="643"/>
    </row>
    <row r="34" spans="2:133" ht="11.25" customHeight="1" x14ac:dyDescent="0.15">
      <c r="B34" s="615" t="s">
        <v>299</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1584757</v>
      </c>
      <c r="CS34" s="619"/>
      <c r="CT34" s="619"/>
      <c r="CU34" s="619"/>
      <c r="CV34" s="619"/>
      <c r="CW34" s="619"/>
      <c r="CX34" s="619"/>
      <c r="CY34" s="620"/>
      <c r="CZ34" s="621">
        <v>16.5</v>
      </c>
      <c r="DA34" s="639"/>
      <c r="DB34" s="639"/>
      <c r="DC34" s="640"/>
      <c r="DD34" s="624">
        <v>1202339</v>
      </c>
      <c r="DE34" s="619"/>
      <c r="DF34" s="619"/>
      <c r="DG34" s="619"/>
      <c r="DH34" s="619"/>
      <c r="DI34" s="619"/>
      <c r="DJ34" s="619"/>
      <c r="DK34" s="620"/>
      <c r="DL34" s="624">
        <v>991288</v>
      </c>
      <c r="DM34" s="619"/>
      <c r="DN34" s="619"/>
      <c r="DO34" s="619"/>
      <c r="DP34" s="619"/>
      <c r="DQ34" s="619"/>
      <c r="DR34" s="619"/>
      <c r="DS34" s="619"/>
      <c r="DT34" s="619"/>
      <c r="DU34" s="619"/>
      <c r="DV34" s="620"/>
      <c r="DW34" s="641">
        <v>14.4</v>
      </c>
      <c r="DX34" s="642"/>
      <c r="DY34" s="642"/>
      <c r="DZ34" s="642"/>
      <c r="EA34" s="642"/>
      <c r="EB34" s="642"/>
      <c r="EC34" s="643"/>
    </row>
    <row r="35" spans="2:133" ht="11.25" customHeight="1" x14ac:dyDescent="0.15">
      <c r="B35" s="615" t="s">
        <v>303</v>
      </c>
      <c r="C35" s="616"/>
      <c r="D35" s="616"/>
      <c r="E35" s="616"/>
      <c r="F35" s="616"/>
      <c r="G35" s="616"/>
      <c r="H35" s="616"/>
      <c r="I35" s="616"/>
      <c r="J35" s="616"/>
      <c r="K35" s="616"/>
      <c r="L35" s="616"/>
      <c r="M35" s="616"/>
      <c r="N35" s="616"/>
      <c r="O35" s="616"/>
      <c r="P35" s="616"/>
      <c r="Q35" s="617"/>
      <c r="R35" s="618">
        <v>342295</v>
      </c>
      <c r="S35" s="619"/>
      <c r="T35" s="619"/>
      <c r="U35" s="619"/>
      <c r="V35" s="619"/>
      <c r="W35" s="619"/>
      <c r="X35" s="619"/>
      <c r="Y35" s="620"/>
      <c r="Z35" s="671">
        <v>3.5</v>
      </c>
      <c r="AA35" s="671"/>
      <c r="AB35" s="671"/>
      <c r="AC35" s="671"/>
      <c r="AD35" s="672" t="s">
        <v>109</v>
      </c>
      <c r="AE35" s="672"/>
      <c r="AF35" s="672"/>
      <c r="AG35" s="672"/>
      <c r="AH35" s="672"/>
      <c r="AI35" s="672"/>
      <c r="AJ35" s="672"/>
      <c r="AK35" s="672"/>
      <c r="AL35" s="641" t="s">
        <v>109</v>
      </c>
      <c r="AM35" s="673"/>
      <c r="AN35" s="673"/>
      <c r="AO35" s="674"/>
      <c r="AP35" s="186"/>
      <c r="AQ35" s="675" t="s">
        <v>304</v>
      </c>
      <c r="AR35" s="676"/>
      <c r="AS35" s="676"/>
      <c r="AT35" s="676"/>
      <c r="AU35" s="676"/>
      <c r="AV35" s="676"/>
      <c r="AW35" s="676"/>
      <c r="AX35" s="676"/>
      <c r="AY35" s="677"/>
      <c r="AZ35" s="668">
        <v>1711921</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6451</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245388</v>
      </c>
      <c r="CS35" s="637"/>
      <c r="CT35" s="637"/>
      <c r="CU35" s="637"/>
      <c r="CV35" s="637"/>
      <c r="CW35" s="637"/>
      <c r="CX35" s="637"/>
      <c r="CY35" s="638"/>
      <c r="CZ35" s="621">
        <v>2.6</v>
      </c>
      <c r="DA35" s="639"/>
      <c r="DB35" s="639"/>
      <c r="DC35" s="640"/>
      <c r="DD35" s="624">
        <v>196732</v>
      </c>
      <c r="DE35" s="637"/>
      <c r="DF35" s="637"/>
      <c r="DG35" s="637"/>
      <c r="DH35" s="637"/>
      <c r="DI35" s="637"/>
      <c r="DJ35" s="637"/>
      <c r="DK35" s="638"/>
      <c r="DL35" s="624">
        <v>133900</v>
      </c>
      <c r="DM35" s="637"/>
      <c r="DN35" s="637"/>
      <c r="DO35" s="637"/>
      <c r="DP35" s="637"/>
      <c r="DQ35" s="637"/>
      <c r="DR35" s="637"/>
      <c r="DS35" s="637"/>
      <c r="DT35" s="637"/>
      <c r="DU35" s="637"/>
      <c r="DV35" s="638"/>
      <c r="DW35" s="641">
        <v>1.9</v>
      </c>
      <c r="DX35" s="642"/>
      <c r="DY35" s="642"/>
      <c r="DZ35" s="642"/>
      <c r="EA35" s="642"/>
      <c r="EB35" s="642"/>
      <c r="EC35" s="643"/>
    </row>
    <row r="36" spans="2:133" ht="11.25" customHeight="1" x14ac:dyDescent="0.15">
      <c r="B36" s="599" t="s">
        <v>307</v>
      </c>
      <c r="C36" s="600"/>
      <c r="D36" s="600"/>
      <c r="E36" s="600"/>
      <c r="F36" s="600"/>
      <c r="G36" s="600"/>
      <c r="H36" s="600"/>
      <c r="I36" s="600"/>
      <c r="J36" s="600"/>
      <c r="K36" s="600"/>
      <c r="L36" s="600"/>
      <c r="M36" s="600"/>
      <c r="N36" s="600"/>
      <c r="O36" s="600"/>
      <c r="P36" s="600"/>
      <c r="Q36" s="601"/>
      <c r="R36" s="602">
        <v>9693671</v>
      </c>
      <c r="S36" s="659"/>
      <c r="T36" s="659"/>
      <c r="U36" s="659"/>
      <c r="V36" s="659"/>
      <c r="W36" s="659"/>
      <c r="X36" s="659"/>
      <c r="Y36" s="662"/>
      <c r="Z36" s="663">
        <v>100</v>
      </c>
      <c r="AA36" s="663"/>
      <c r="AB36" s="663"/>
      <c r="AC36" s="663"/>
      <c r="AD36" s="664">
        <v>6558994</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384773</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-34097</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1279437</v>
      </c>
      <c r="CS36" s="619"/>
      <c r="CT36" s="619"/>
      <c r="CU36" s="619"/>
      <c r="CV36" s="619"/>
      <c r="CW36" s="619"/>
      <c r="CX36" s="619"/>
      <c r="CY36" s="620"/>
      <c r="CZ36" s="621">
        <v>13.3</v>
      </c>
      <c r="DA36" s="639"/>
      <c r="DB36" s="639"/>
      <c r="DC36" s="640"/>
      <c r="DD36" s="624">
        <v>898271</v>
      </c>
      <c r="DE36" s="619"/>
      <c r="DF36" s="619"/>
      <c r="DG36" s="619"/>
      <c r="DH36" s="619"/>
      <c r="DI36" s="619"/>
      <c r="DJ36" s="619"/>
      <c r="DK36" s="620"/>
      <c r="DL36" s="624">
        <v>535833</v>
      </c>
      <c r="DM36" s="619"/>
      <c r="DN36" s="619"/>
      <c r="DO36" s="619"/>
      <c r="DP36" s="619"/>
      <c r="DQ36" s="619"/>
      <c r="DR36" s="619"/>
      <c r="DS36" s="619"/>
      <c r="DT36" s="619"/>
      <c r="DU36" s="619"/>
      <c r="DV36" s="620"/>
      <c r="DW36" s="641">
        <v>7.8</v>
      </c>
      <c r="DX36" s="642"/>
      <c r="DY36" s="642"/>
      <c r="DZ36" s="642"/>
      <c r="EA36" s="642"/>
      <c r="EB36" s="642"/>
      <c r="EC36" s="643"/>
    </row>
    <row r="37" spans="2:133" ht="11.25" customHeight="1" x14ac:dyDescent="0.15">
      <c r="AQ37" s="644" t="s">
        <v>311</v>
      </c>
      <c r="AR37" s="645"/>
      <c r="AS37" s="645"/>
      <c r="AT37" s="645"/>
      <c r="AU37" s="645"/>
      <c r="AV37" s="645"/>
      <c r="AW37" s="645"/>
      <c r="AX37" s="645"/>
      <c r="AY37" s="646"/>
      <c r="AZ37" s="618">
        <v>321359</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3011</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191830</v>
      </c>
      <c r="CS37" s="637"/>
      <c r="CT37" s="637"/>
      <c r="CU37" s="637"/>
      <c r="CV37" s="637"/>
      <c r="CW37" s="637"/>
      <c r="CX37" s="637"/>
      <c r="CY37" s="638"/>
      <c r="CZ37" s="621">
        <v>2</v>
      </c>
      <c r="DA37" s="639"/>
      <c r="DB37" s="639"/>
      <c r="DC37" s="640"/>
      <c r="DD37" s="624">
        <v>191830</v>
      </c>
      <c r="DE37" s="637"/>
      <c r="DF37" s="637"/>
      <c r="DG37" s="637"/>
      <c r="DH37" s="637"/>
      <c r="DI37" s="637"/>
      <c r="DJ37" s="637"/>
      <c r="DK37" s="638"/>
      <c r="DL37" s="624">
        <v>180378</v>
      </c>
      <c r="DM37" s="637"/>
      <c r="DN37" s="637"/>
      <c r="DO37" s="637"/>
      <c r="DP37" s="637"/>
      <c r="DQ37" s="637"/>
      <c r="DR37" s="637"/>
      <c r="DS37" s="637"/>
      <c r="DT37" s="637"/>
      <c r="DU37" s="637"/>
      <c r="DV37" s="638"/>
      <c r="DW37" s="641">
        <v>2.6</v>
      </c>
      <c r="DX37" s="642"/>
      <c r="DY37" s="642"/>
      <c r="DZ37" s="642"/>
      <c r="EA37" s="642"/>
      <c r="EB37" s="642"/>
      <c r="EC37" s="643"/>
    </row>
    <row r="38" spans="2:133" ht="11.25" customHeight="1" x14ac:dyDescent="0.15">
      <c r="AQ38" s="644" t="s">
        <v>314</v>
      </c>
      <c r="AR38" s="645"/>
      <c r="AS38" s="645"/>
      <c r="AT38" s="645"/>
      <c r="AU38" s="645"/>
      <c r="AV38" s="645"/>
      <c r="AW38" s="645"/>
      <c r="AX38" s="645"/>
      <c r="AY38" s="646"/>
      <c r="AZ38" s="618">
        <v>69092</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5711</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1004276</v>
      </c>
      <c r="CS38" s="619"/>
      <c r="CT38" s="619"/>
      <c r="CU38" s="619"/>
      <c r="CV38" s="619"/>
      <c r="CW38" s="619"/>
      <c r="CX38" s="619"/>
      <c r="CY38" s="620"/>
      <c r="CZ38" s="621">
        <v>10.5</v>
      </c>
      <c r="DA38" s="639"/>
      <c r="DB38" s="639"/>
      <c r="DC38" s="640"/>
      <c r="DD38" s="624">
        <v>860165</v>
      </c>
      <c r="DE38" s="619"/>
      <c r="DF38" s="619"/>
      <c r="DG38" s="619"/>
      <c r="DH38" s="619"/>
      <c r="DI38" s="619"/>
      <c r="DJ38" s="619"/>
      <c r="DK38" s="620"/>
      <c r="DL38" s="624">
        <v>630388</v>
      </c>
      <c r="DM38" s="619"/>
      <c r="DN38" s="619"/>
      <c r="DO38" s="619"/>
      <c r="DP38" s="619"/>
      <c r="DQ38" s="619"/>
      <c r="DR38" s="619"/>
      <c r="DS38" s="619"/>
      <c r="DT38" s="619"/>
      <c r="DU38" s="619"/>
      <c r="DV38" s="620"/>
      <c r="DW38" s="641">
        <v>9.1</v>
      </c>
      <c r="DX38" s="642"/>
      <c r="DY38" s="642"/>
      <c r="DZ38" s="642"/>
      <c r="EA38" s="642"/>
      <c r="EB38" s="642"/>
      <c r="EC38" s="643"/>
    </row>
    <row r="39" spans="2:133" ht="11.25" customHeight="1" x14ac:dyDescent="0.15">
      <c r="AQ39" s="644" t="s">
        <v>317</v>
      </c>
      <c r="AR39" s="645"/>
      <c r="AS39" s="645"/>
      <c r="AT39" s="645"/>
      <c r="AU39" s="645"/>
      <c r="AV39" s="645"/>
      <c r="AW39" s="645"/>
      <c r="AX39" s="645"/>
      <c r="AY39" s="646"/>
      <c r="AZ39" s="618">
        <v>1513</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101</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93992</v>
      </c>
      <c r="CS39" s="637"/>
      <c r="CT39" s="637"/>
      <c r="CU39" s="637"/>
      <c r="CV39" s="637"/>
      <c r="CW39" s="637"/>
      <c r="CX39" s="637"/>
      <c r="CY39" s="638"/>
      <c r="CZ39" s="621">
        <v>1</v>
      </c>
      <c r="DA39" s="639"/>
      <c r="DB39" s="639"/>
      <c r="DC39" s="640"/>
      <c r="DD39" s="624">
        <v>40000</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363175</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130</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186143</v>
      </c>
      <c r="CS40" s="619"/>
      <c r="CT40" s="619"/>
      <c r="CU40" s="619"/>
      <c r="CV40" s="619"/>
      <c r="CW40" s="619"/>
      <c r="CX40" s="619"/>
      <c r="CY40" s="620"/>
      <c r="CZ40" s="621">
        <v>1.9</v>
      </c>
      <c r="DA40" s="639"/>
      <c r="DB40" s="639"/>
      <c r="DC40" s="640"/>
      <c r="DD40" s="624">
        <v>172143</v>
      </c>
      <c r="DE40" s="619"/>
      <c r="DF40" s="619"/>
      <c r="DG40" s="619"/>
      <c r="DH40" s="619"/>
      <c r="DI40" s="619"/>
      <c r="DJ40" s="619"/>
      <c r="DK40" s="620"/>
      <c r="DL40" s="624">
        <v>114946</v>
      </c>
      <c r="DM40" s="619"/>
      <c r="DN40" s="619"/>
      <c r="DO40" s="619"/>
      <c r="DP40" s="619"/>
      <c r="DQ40" s="619"/>
      <c r="DR40" s="619"/>
      <c r="DS40" s="619"/>
      <c r="DT40" s="619"/>
      <c r="DU40" s="619"/>
      <c r="DV40" s="620"/>
      <c r="DW40" s="641">
        <v>1.7</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572009</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331</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212</v>
      </c>
      <c r="CS41" s="637"/>
      <c r="CT41" s="637"/>
      <c r="CU41" s="637"/>
      <c r="CV41" s="637"/>
      <c r="CW41" s="637"/>
      <c r="CX41" s="637"/>
      <c r="CY41" s="638"/>
      <c r="CZ41" s="621" t="s">
        <v>212</v>
      </c>
      <c r="DA41" s="639"/>
      <c r="DB41" s="639"/>
      <c r="DC41" s="640"/>
      <c r="DD41" s="624" t="s">
        <v>212</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484000</v>
      </c>
      <c r="CS42" s="619"/>
      <c r="CT42" s="619"/>
      <c r="CU42" s="619"/>
      <c r="CV42" s="619"/>
      <c r="CW42" s="619"/>
      <c r="CX42" s="619"/>
      <c r="CY42" s="620"/>
      <c r="CZ42" s="621">
        <v>5</v>
      </c>
      <c r="DA42" s="622"/>
      <c r="DB42" s="622"/>
      <c r="DC42" s="623"/>
      <c r="DD42" s="624">
        <v>144018</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44553</v>
      </c>
      <c r="CS43" s="637"/>
      <c r="CT43" s="637"/>
      <c r="CU43" s="637"/>
      <c r="CV43" s="637"/>
      <c r="CW43" s="637"/>
      <c r="CX43" s="637"/>
      <c r="CY43" s="638"/>
      <c r="CZ43" s="621">
        <v>0.5</v>
      </c>
      <c r="DA43" s="639"/>
      <c r="DB43" s="639"/>
      <c r="DC43" s="640"/>
      <c r="DD43" s="624">
        <v>44553</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331</v>
      </c>
      <c r="CD44" s="631" t="s">
        <v>284</v>
      </c>
      <c r="CE44" s="632"/>
      <c r="CF44" s="615" t="s">
        <v>332</v>
      </c>
      <c r="CG44" s="616"/>
      <c r="CH44" s="616"/>
      <c r="CI44" s="616"/>
      <c r="CJ44" s="616"/>
      <c r="CK44" s="616"/>
      <c r="CL44" s="616"/>
      <c r="CM44" s="616"/>
      <c r="CN44" s="616"/>
      <c r="CO44" s="616"/>
      <c r="CP44" s="616"/>
      <c r="CQ44" s="617"/>
      <c r="CR44" s="618">
        <v>484000</v>
      </c>
      <c r="CS44" s="619"/>
      <c r="CT44" s="619"/>
      <c r="CU44" s="619"/>
      <c r="CV44" s="619"/>
      <c r="CW44" s="619"/>
      <c r="CX44" s="619"/>
      <c r="CY44" s="620"/>
      <c r="CZ44" s="621">
        <v>5</v>
      </c>
      <c r="DA44" s="622"/>
      <c r="DB44" s="622"/>
      <c r="DC44" s="623"/>
      <c r="DD44" s="624">
        <v>144018</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333</v>
      </c>
      <c r="CG45" s="616"/>
      <c r="CH45" s="616"/>
      <c r="CI45" s="616"/>
      <c r="CJ45" s="616"/>
      <c r="CK45" s="616"/>
      <c r="CL45" s="616"/>
      <c r="CM45" s="616"/>
      <c r="CN45" s="616"/>
      <c r="CO45" s="616"/>
      <c r="CP45" s="616"/>
      <c r="CQ45" s="617"/>
      <c r="CR45" s="618">
        <v>270472</v>
      </c>
      <c r="CS45" s="637"/>
      <c r="CT45" s="637"/>
      <c r="CU45" s="637"/>
      <c r="CV45" s="637"/>
      <c r="CW45" s="637"/>
      <c r="CX45" s="637"/>
      <c r="CY45" s="638"/>
      <c r="CZ45" s="621">
        <v>2.8</v>
      </c>
      <c r="DA45" s="639"/>
      <c r="DB45" s="639"/>
      <c r="DC45" s="640"/>
      <c r="DD45" s="624">
        <v>12910</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334</v>
      </c>
      <c r="CG46" s="616"/>
      <c r="CH46" s="616"/>
      <c r="CI46" s="616"/>
      <c r="CJ46" s="616"/>
      <c r="CK46" s="616"/>
      <c r="CL46" s="616"/>
      <c r="CM46" s="616"/>
      <c r="CN46" s="616"/>
      <c r="CO46" s="616"/>
      <c r="CP46" s="616"/>
      <c r="CQ46" s="617"/>
      <c r="CR46" s="618">
        <v>185041</v>
      </c>
      <c r="CS46" s="619"/>
      <c r="CT46" s="619"/>
      <c r="CU46" s="619"/>
      <c r="CV46" s="619"/>
      <c r="CW46" s="619"/>
      <c r="CX46" s="619"/>
      <c r="CY46" s="620"/>
      <c r="CZ46" s="621">
        <v>1.9</v>
      </c>
      <c r="DA46" s="622"/>
      <c r="DB46" s="622"/>
      <c r="DC46" s="623"/>
      <c r="DD46" s="624">
        <v>128221</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335</v>
      </c>
      <c r="CG47" s="616"/>
      <c r="CH47" s="616"/>
      <c r="CI47" s="616"/>
      <c r="CJ47" s="616"/>
      <c r="CK47" s="616"/>
      <c r="CL47" s="616"/>
      <c r="CM47" s="616"/>
      <c r="CN47" s="616"/>
      <c r="CO47" s="616"/>
      <c r="CP47" s="616"/>
      <c r="CQ47" s="617"/>
      <c r="CR47" s="618" t="s">
        <v>118</v>
      </c>
      <c r="CS47" s="637"/>
      <c r="CT47" s="637"/>
      <c r="CU47" s="637"/>
      <c r="CV47" s="637"/>
      <c r="CW47" s="637"/>
      <c r="CX47" s="637"/>
      <c r="CY47" s="638"/>
      <c r="CZ47" s="621" t="s">
        <v>118</v>
      </c>
      <c r="DA47" s="639"/>
      <c r="DB47" s="639"/>
      <c r="DC47" s="640"/>
      <c r="DD47" s="624" t="s">
        <v>118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336</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337</v>
      </c>
      <c r="CE49" s="600"/>
      <c r="CF49" s="600"/>
      <c r="CG49" s="600"/>
      <c r="CH49" s="600"/>
      <c r="CI49" s="600"/>
      <c r="CJ49" s="600"/>
      <c r="CK49" s="600"/>
      <c r="CL49" s="600"/>
      <c r="CM49" s="600"/>
      <c r="CN49" s="600"/>
      <c r="CO49" s="600"/>
      <c r="CP49" s="600"/>
      <c r="CQ49" s="601"/>
      <c r="CR49" s="602">
        <v>9597947</v>
      </c>
      <c r="CS49" s="603"/>
      <c r="CT49" s="603"/>
      <c r="CU49" s="603"/>
      <c r="CV49" s="603"/>
      <c r="CW49" s="603"/>
      <c r="CX49" s="603"/>
      <c r="CY49" s="604"/>
      <c r="CZ49" s="605">
        <v>100</v>
      </c>
      <c r="DA49" s="606"/>
      <c r="DB49" s="606"/>
      <c r="DC49" s="607"/>
      <c r="DD49" s="608">
        <v>7454983</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360</v>
      </c>
      <c r="C7" s="1077"/>
      <c r="D7" s="1077"/>
      <c r="E7" s="1077"/>
      <c r="F7" s="1077"/>
      <c r="G7" s="1077"/>
      <c r="H7" s="1077"/>
      <c r="I7" s="1077"/>
      <c r="J7" s="1077"/>
      <c r="K7" s="1077"/>
      <c r="L7" s="1077"/>
      <c r="M7" s="1077"/>
      <c r="N7" s="1077"/>
      <c r="O7" s="1077"/>
      <c r="P7" s="1078"/>
      <c r="Q7" s="1130">
        <v>9656</v>
      </c>
      <c r="R7" s="1131"/>
      <c r="S7" s="1131"/>
      <c r="T7" s="1131"/>
      <c r="U7" s="1131"/>
      <c r="V7" s="1131">
        <v>9560</v>
      </c>
      <c r="W7" s="1131"/>
      <c r="X7" s="1131"/>
      <c r="Y7" s="1131"/>
      <c r="Z7" s="1131"/>
      <c r="AA7" s="1131">
        <v>96</v>
      </c>
      <c r="AB7" s="1131"/>
      <c r="AC7" s="1131"/>
      <c r="AD7" s="1131"/>
      <c r="AE7" s="1132"/>
      <c r="AF7" s="1133">
        <v>96</v>
      </c>
      <c r="AG7" s="1134"/>
      <c r="AH7" s="1134"/>
      <c r="AI7" s="1134"/>
      <c r="AJ7" s="1135"/>
      <c r="AK7" s="1117">
        <v>137</v>
      </c>
      <c r="AL7" s="1118"/>
      <c r="AM7" s="1118"/>
      <c r="AN7" s="1118"/>
      <c r="AO7" s="1118"/>
      <c r="AP7" s="1118">
        <v>11945</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x14ac:dyDescent="0.15">
      <c r="A8" s="212">
        <v>2</v>
      </c>
      <c r="B8" s="1057" t="s">
        <v>361</v>
      </c>
      <c r="C8" s="1058"/>
      <c r="D8" s="1058"/>
      <c r="E8" s="1058"/>
      <c r="F8" s="1058"/>
      <c r="G8" s="1058"/>
      <c r="H8" s="1058"/>
      <c r="I8" s="1058"/>
      <c r="J8" s="1058"/>
      <c r="K8" s="1058"/>
      <c r="L8" s="1058"/>
      <c r="M8" s="1058"/>
      <c r="N8" s="1058"/>
      <c r="O8" s="1058"/>
      <c r="P8" s="1059"/>
      <c r="Q8" s="1069">
        <v>45</v>
      </c>
      <c r="R8" s="1070"/>
      <c r="S8" s="1070"/>
      <c r="T8" s="1070"/>
      <c r="U8" s="1070"/>
      <c r="V8" s="1070">
        <v>45</v>
      </c>
      <c r="W8" s="1070"/>
      <c r="X8" s="1070"/>
      <c r="Y8" s="1070"/>
      <c r="Z8" s="1070"/>
      <c r="AA8" s="1070">
        <v>0</v>
      </c>
      <c r="AB8" s="1070"/>
      <c r="AC8" s="1070"/>
      <c r="AD8" s="1070"/>
      <c r="AE8" s="1071"/>
      <c r="AF8" s="1063" t="s">
        <v>540</v>
      </c>
      <c r="AG8" s="1064"/>
      <c r="AH8" s="1064"/>
      <c r="AI8" s="1064"/>
      <c r="AJ8" s="1065"/>
      <c r="AK8" s="1112">
        <v>7</v>
      </c>
      <c r="AL8" s="1113"/>
      <c r="AM8" s="1113"/>
      <c r="AN8" s="1113"/>
      <c r="AO8" s="1113"/>
      <c r="AP8" s="1113" t="s">
        <v>542</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57"/>
      <c r="C9" s="1058"/>
      <c r="D9" s="1058"/>
      <c r="E9" s="1058"/>
      <c r="F9" s="1058"/>
      <c r="G9" s="1058"/>
      <c r="H9" s="1058"/>
      <c r="I9" s="1058"/>
      <c r="J9" s="1058"/>
      <c r="K9" s="1058"/>
      <c r="L9" s="1058"/>
      <c r="M9" s="1058"/>
      <c r="N9" s="1058"/>
      <c r="O9" s="1058"/>
      <c r="P9" s="1059"/>
      <c r="Q9" s="1069"/>
      <c r="R9" s="1070"/>
      <c r="S9" s="1070"/>
      <c r="T9" s="1070"/>
      <c r="U9" s="1070"/>
      <c r="V9" s="1070"/>
      <c r="W9" s="1070"/>
      <c r="X9" s="1070"/>
      <c r="Y9" s="1070"/>
      <c r="Z9" s="1070"/>
      <c r="AA9" s="1070"/>
      <c r="AB9" s="1070"/>
      <c r="AC9" s="1070"/>
      <c r="AD9" s="1070"/>
      <c r="AE9" s="1071"/>
      <c r="AF9" s="1063"/>
      <c r="AG9" s="1064"/>
      <c r="AH9" s="1064"/>
      <c r="AI9" s="1064"/>
      <c r="AJ9" s="1065"/>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57"/>
      <c r="C10" s="1058"/>
      <c r="D10" s="1058"/>
      <c r="E10" s="1058"/>
      <c r="F10" s="1058"/>
      <c r="G10" s="1058"/>
      <c r="H10" s="1058"/>
      <c r="I10" s="1058"/>
      <c r="J10" s="1058"/>
      <c r="K10" s="1058"/>
      <c r="L10" s="1058"/>
      <c r="M10" s="1058"/>
      <c r="N10" s="1058"/>
      <c r="O10" s="1058"/>
      <c r="P10" s="1059"/>
      <c r="Q10" s="1069"/>
      <c r="R10" s="1070"/>
      <c r="S10" s="1070"/>
      <c r="T10" s="1070"/>
      <c r="U10" s="1070"/>
      <c r="V10" s="1070"/>
      <c r="W10" s="1070"/>
      <c r="X10" s="1070"/>
      <c r="Y10" s="1070"/>
      <c r="Z10" s="1070"/>
      <c r="AA10" s="1070"/>
      <c r="AB10" s="1070"/>
      <c r="AC10" s="1070"/>
      <c r="AD10" s="1070"/>
      <c r="AE10" s="1071"/>
      <c r="AF10" s="1063"/>
      <c r="AG10" s="1064"/>
      <c r="AH10" s="1064"/>
      <c r="AI10" s="1064"/>
      <c r="AJ10" s="1065"/>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57"/>
      <c r="C11" s="1058"/>
      <c r="D11" s="1058"/>
      <c r="E11" s="1058"/>
      <c r="F11" s="1058"/>
      <c r="G11" s="1058"/>
      <c r="H11" s="1058"/>
      <c r="I11" s="1058"/>
      <c r="J11" s="1058"/>
      <c r="K11" s="1058"/>
      <c r="L11" s="1058"/>
      <c r="M11" s="1058"/>
      <c r="N11" s="1058"/>
      <c r="O11" s="1058"/>
      <c r="P11" s="1059"/>
      <c r="Q11" s="1069"/>
      <c r="R11" s="1070"/>
      <c r="S11" s="1070"/>
      <c r="T11" s="1070"/>
      <c r="U11" s="1070"/>
      <c r="V11" s="1070"/>
      <c r="W11" s="1070"/>
      <c r="X11" s="1070"/>
      <c r="Y11" s="1070"/>
      <c r="Z11" s="1070"/>
      <c r="AA11" s="1070"/>
      <c r="AB11" s="1070"/>
      <c r="AC11" s="1070"/>
      <c r="AD11" s="1070"/>
      <c r="AE11" s="1071"/>
      <c r="AF11" s="1063"/>
      <c r="AG11" s="1064"/>
      <c r="AH11" s="1064"/>
      <c r="AI11" s="1064"/>
      <c r="AJ11" s="1065"/>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57"/>
      <c r="C12" s="1058"/>
      <c r="D12" s="1058"/>
      <c r="E12" s="1058"/>
      <c r="F12" s="1058"/>
      <c r="G12" s="1058"/>
      <c r="H12" s="1058"/>
      <c r="I12" s="1058"/>
      <c r="J12" s="1058"/>
      <c r="K12" s="1058"/>
      <c r="L12" s="1058"/>
      <c r="M12" s="1058"/>
      <c r="N12" s="1058"/>
      <c r="O12" s="1058"/>
      <c r="P12" s="1059"/>
      <c r="Q12" s="1069"/>
      <c r="R12" s="1070"/>
      <c r="S12" s="1070"/>
      <c r="T12" s="1070"/>
      <c r="U12" s="1070"/>
      <c r="V12" s="1070"/>
      <c r="W12" s="1070"/>
      <c r="X12" s="1070"/>
      <c r="Y12" s="1070"/>
      <c r="Z12" s="1070"/>
      <c r="AA12" s="1070"/>
      <c r="AB12" s="1070"/>
      <c r="AC12" s="1070"/>
      <c r="AD12" s="1070"/>
      <c r="AE12" s="1071"/>
      <c r="AF12" s="1063"/>
      <c r="AG12" s="1064"/>
      <c r="AH12" s="1064"/>
      <c r="AI12" s="1064"/>
      <c r="AJ12" s="1065"/>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57"/>
      <c r="C13" s="1058"/>
      <c r="D13" s="1058"/>
      <c r="E13" s="1058"/>
      <c r="F13" s="1058"/>
      <c r="G13" s="1058"/>
      <c r="H13" s="1058"/>
      <c r="I13" s="1058"/>
      <c r="J13" s="1058"/>
      <c r="K13" s="1058"/>
      <c r="L13" s="1058"/>
      <c r="M13" s="1058"/>
      <c r="N13" s="1058"/>
      <c r="O13" s="1058"/>
      <c r="P13" s="1059"/>
      <c r="Q13" s="1069"/>
      <c r="R13" s="1070"/>
      <c r="S13" s="1070"/>
      <c r="T13" s="1070"/>
      <c r="U13" s="1070"/>
      <c r="V13" s="1070"/>
      <c r="W13" s="1070"/>
      <c r="X13" s="1070"/>
      <c r="Y13" s="1070"/>
      <c r="Z13" s="1070"/>
      <c r="AA13" s="1070"/>
      <c r="AB13" s="1070"/>
      <c r="AC13" s="1070"/>
      <c r="AD13" s="1070"/>
      <c r="AE13" s="1071"/>
      <c r="AF13" s="1063"/>
      <c r="AG13" s="1064"/>
      <c r="AH13" s="1064"/>
      <c r="AI13" s="1064"/>
      <c r="AJ13" s="1065"/>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57"/>
      <c r="C14" s="1058"/>
      <c r="D14" s="1058"/>
      <c r="E14" s="1058"/>
      <c r="F14" s="1058"/>
      <c r="G14" s="1058"/>
      <c r="H14" s="1058"/>
      <c r="I14" s="1058"/>
      <c r="J14" s="1058"/>
      <c r="K14" s="1058"/>
      <c r="L14" s="1058"/>
      <c r="M14" s="1058"/>
      <c r="N14" s="1058"/>
      <c r="O14" s="1058"/>
      <c r="P14" s="1059"/>
      <c r="Q14" s="1069"/>
      <c r="R14" s="1070"/>
      <c r="S14" s="1070"/>
      <c r="T14" s="1070"/>
      <c r="U14" s="1070"/>
      <c r="V14" s="1070"/>
      <c r="W14" s="1070"/>
      <c r="X14" s="1070"/>
      <c r="Y14" s="1070"/>
      <c r="Z14" s="1070"/>
      <c r="AA14" s="1070"/>
      <c r="AB14" s="1070"/>
      <c r="AC14" s="1070"/>
      <c r="AD14" s="1070"/>
      <c r="AE14" s="1071"/>
      <c r="AF14" s="1063"/>
      <c r="AG14" s="1064"/>
      <c r="AH14" s="1064"/>
      <c r="AI14" s="1064"/>
      <c r="AJ14" s="1065"/>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57"/>
      <c r="C15" s="1058"/>
      <c r="D15" s="1058"/>
      <c r="E15" s="1058"/>
      <c r="F15" s="1058"/>
      <c r="G15" s="1058"/>
      <c r="H15" s="1058"/>
      <c r="I15" s="1058"/>
      <c r="J15" s="1058"/>
      <c r="K15" s="1058"/>
      <c r="L15" s="1058"/>
      <c r="M15" s="1058"/>
      <c r="N15" s="1058"/>
      <c r="O15" s="1058"/>
      <c r="P15" s="1059"/>
      <c r="Q15" s="1069"/>
      <c r="R15" s="1070"/>
      <c r="S15" s="1070"/>
      <c r="T15" s="1070"/>
      <c r="U15" s="1070"/>
      <c r="V15" s="1070"/>
      <c r="W15" s="1070"/>
      <c r="X15" s="1070"/>
      <c r="Y15" s="1070"/>
      <c r="Z15" s="1070"/>
      <c r="AA15" s="1070"/>
      <c r="AB15" s="1070"/>
      <c r="AC15" s="1070"/>
      <c r="AD15" s="1070"/>
      <c r="AE15" s="1071"/>
      <c r="AF15" s="1063"/>
      <c r="AG15" s="1064"/>
      <c r="AH15" s="1064"/>
      <c r="AI15" s="1064"/>
      <c r="AJ15" s="1065"/>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57"/>
      <c r="C16" s="1058"/>
      <c r="D16" s="1058"/>
      <c r="E16" s="1058"/>
      <c r="F16" s="1058"/>
      <c r="G16" s="1058"/>
      <c r="H16" s="1058"/>
      <c r="I16" s="1058"/>
      <c r="J16" s="1058"/>
      <c r="K16" s="1058"/>
      <c r="L16" s="1058"/>
      <c r="M16" s="1058"/>
      <c r="N16" s="1058"/>
      <c r="O16" s="1058"/>
      <c r="P16" s="1059"/>
      <c r="Q16" s="1069"/>
      <c r="R16" s="1070"/>
      <c r="S16" s="1070"/>
      <c r="T16" s="1070"/>
      <c r="U16" s="1070"/>
      <c r="V16" s="1070"/>
      <c r="W16" s="1070"/>
      <c r="X16" s="1070"/>
      <c r="Y16" s="1070"/>
      <c r="Z16" s="1070"/>
      <c r="AA16" s="1070"/>
      <c r="AB16" s="1070"/>
      <c r="AC16" s="1070"/>
      <c r="AD16" s="1070"/>
      <c r="AE16" s="1071"/>
      <c r="AF16" s="1063"/>
      <c r="AG16" s="1064"/>
      <c r="AH16" s="1064"/>
      <c r="AI16" s="1064"/>
      <c r="AJ16" s="1065"/>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57"/>
      <c r="C17" s="1058"/>
      <c r="D17" s="1058"/>
      <c r="E17" s="1058"/>
      <c r="F17" s="1058"/>
      <c r="G17" s="1058"/>
      <c r="H17" s="1058"/>
      <c r="I17" s="1058"/>
      <c r="J17" s="1058"/>
      <c r="K17" s="1058"/>
      <c r="L17" s="1058"/>
      <c r="M17" s="1058"/>
      <c r="N17" s="1058"/>
      <c r="O17" s="1058"/>
      <c r="P17" s="1059"/>
      <c r="Q17" s="1069"/>
      <c r="R17" s="1070"/>
      <c r="S17" s="1070"/>
      <c r="T17" s="1070"/>
      <c r="U17" s="1070"/>
      <c r="V17" s="1070"/>
      <c r="W17" s="1070"/>
      <c r="X17" s="1070"/>
      <c r="Y17" s="1070"/>
      <c r="Z17" s="1070"/>
      <c r="AA17" s="1070"/>
      <c r="AB17" s="1070"/>
      <c r="AC17" s="1070"/>
      <c r="AD17" s="1070"/>
      <c r="AE17" s="1071"/>
      <c r="AF17" s="1063"/>
      <c r="AG17" s="1064"/>
      <c r="AH17" s="1064"/>
      <c r="AI17" s="1064"/>
      <c r="AJ17" s="1065"/>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57"/>
      <c r="C18" s="1058"/>
      <c r="D18" s="1058"/>
      <c r="E18" s="1058"/>
      <c r="F18" s="1058"/>
      <c r="G18" s="1058"/>
      <c r="H18" s="1058"/>
      <c r="I18" s="1058"/>
      <c r="J18" s="1058"/>
      <c r="K18" s="1058"/>
      <c r="L18" s="1058"/>
      <c r="M18" s="1058"/>
      <c r="N18" s="1058"/>
      <c r="O18" s="1058"/>
      <c r="P18" s="1059"/>
      <c r="Q18" s="1069"/>
      <c r="R18" s="1070"/>
      <c r="S18" s="1070"/>
      <c r="T18" s="1070"/>
      <c r="U18" s="1070"/>
      <c r="V18" s="1070"/>
      <c r="W18" s="1070"/>
      <c r="X18" s="1070"/>
      <c r="Y18" s="1070"/>
      <c r="Z18" s="1070"/>
      <c r="AA18" s="1070"/>
      <c r="AB18" s="1070"/>
      <c r="AC18" s="1070"/>
      <c r="AD18" s="1070"/>
      <c r="AE18" s="1071"/>
      <c r="AF18" s="1063"/>
      <c r="AG18" s="1064"/>
      <c r="AH18" s="1064"/>
      <c r="AI18" s="1064"/>
      <c r="AJ18" s="1065"/>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57"/>
      <c r="C19" s="1058"/>
      <c r="D19" s="1058"/>
      <c r="E19" s="1058"/>
      <c r="F19" s="1058"/>
      <c r="G19" s="1058"/>
      <c r="H19" s="1058"/>
      <c r="I19" s="1058"/>
      <c r="J19" s="1058"/>
      <c r="K19" s="1058"/>
      <c r="L19" s="1058"/>
      <c r="M19" s="1058"/>
      <c r="N19" s="1058"/>
      <c r="O19" s="1058"/>
      <c r="P19" s="1059"/>
      <c r="Q19" s="1069"/>
      <c r="R19" s="1070"/>
      <c r="S19" s="1070"/>
      <c r="T19" s="1070"/>
      <c r="U19" s="1070"/>
      <c r="V19" s="1070"/>
      <c r="W19" s="1070"/>
      <c r="X19" s="1070"/>
      <c r="Y19" s="1070"/>
      <c r="Z19" s="1070"/>
      <c r="AA19" s="1070"/>
      <c r="AB19" s="1070"/>
      <c r="AC19" s="1070"/>
      <c r="AD19" s="1070"/>
      <c r="AE19" s="1071"/>
      <c r="AF19" s="1063"/>
      <c r="AG19" s="1064"/>
      <c r="AH19" s="1064"/>
      <c r="AI19" s="1064"/>
      <c r="AJ19" s="1065"/>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57"/>
      <c r="C20" s="1058"/>
      <c r="D20" s="1058"/>
      <c r="E20" s="1058"/>
      <c r="F20" s="1058"/>
      <c r="G20" s="1058"/>
      <c r="H20" s="1058"/>
      <c r="I20" s="1058"/>
      <c r="J20" s="1058"/>
      <c r="K20" s="1058"/>
      <c r="L20" s="1058"/>
      <c r="M20" s="1058"/>
      <c r="N20" s="1058"/>
      <c r="O20" s="1058"/>
      <c r="P20" s="1059"/>
      <c r="Q20" s="1069"/>
      <c r="R20" s="1070"/>
      <c r="S20" s="1070"/>
      <c r="T20" s="1070"/>
      <c r="U20" s="1070"/>
      <c r="V20" s="1070"/>
      <c r="W20" s="1070"/>
      <c r="X20" s="1070"/>
      <c r="Y20" s="1070"/>
      <c r="Z20" s="1070"/>
      <c r="AA20" s="1070"/>
      <c r="AB20" s="1070"/>
      <c r="AC20" s="1070"/>
      <c r="AD20" s="1070"/>
      <c r="AE20" s="1071"/>
      <c r="AF20" s="1063"/>
      <c r="AG20" s="1064"/>
      <c r="AH20" s="1064"/>
      <c r="AI20" s="1064"/>
      <c r="AJ20" s="1065"/>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57"/>
      <c r="C21" s="1058"/>
      <c r="D21" s="1058"/>
      <c r="E21" s="1058"/>
      <c r="F21" s="1058"/>
      <c r="G21" s="1058"/>
      <c r="H21" s="1058"/>
      <c r="I21" s="1058"/>
      <c r="J21" s="1058"/>
      <c r="K21" s="1058"/>
      <c r="L21" s="1058"/>
      <c r="M21" s="1058"/>
      <c r="N21" s="1058"/>
      <c r="O21" s="1058"/>
      <c r="P21" s="1059"/>
      <c r="Q21" s="1069"/>
      <c r="R21" s="1070"/>
      <c r="S21" s="1070"/>
      <c r="T21" s="1070"/>
      <c r="U21" s="1070"/>
      <c r="V21" s="1070"/>
      <c r="W21" s="1070"/>
      <c r="X21" s="1070"/>
      <c r="Y21" s="1070"/>
      <c r="Z21" s="1070"/>
      <c r="AA21" s="1070"/>
      <c r="AB21" s="1070"/>
      <c r="AC21" s="1070"/>
      <c r="AD21" s="1070"/>
      <c r="AE21" s="1071"/>
      <c r="AF21" s="1063"/>
      <c r="AG21" s="1064"/>
      <c r="AH21" s="1064"/>
      <c r="AI21" s="1064"/>
      <c r="AJ21" s="1065"/>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57"/>
      <c r="C22" s="1058"/>
      <c r="D22" s="1058"/>
      <c r="E22" s="1058"/>
      <c r="F22" s="1058"/>
      <c r="G22" s="1058"/>
      <c r="H22" s="1058"/>
      <c r="I22" s="1058"/>
      <c r="J22" s="1058"/>
      <c r="K22" s="1058"/>
      <c r="L22" s="1058"/>
      <c r="M22" s="1058"/>
      <c r="N22" s="1058"/>
      <c r="O22" s="1058"/>
      <c r="P22" s="1059"/>
      <c r="Q22" s="1107"/>
      <c r="R22" s="1108"/>
      <c r="S22" s="1108"/>
      <c r="T22" s="1108"/>
      <c r="U22" s="1108"/>
      <c r="V22" s="1108"/>
      <c r="W22" s="1108"/>
      <c r="X22" s="1108"/>
      <c r="Y22" s="1108"/>
      <c r="Z22" s="1108"/>
      <c r="AA22" s="1108"/>
      <c r="AB22" s="1108"/>
      <c r="AC22" s="1108"/>
      <c r="AD22" s="1108"/>
      <c r="AE22" s="1109"/>
      <c r="AF22" s="1063"/>
      <c r="AG22" s="1064"/>
      <c r="AH22" s="1064"/>
      <c r="AI22" s="1064"/>
      <c r="AJ22" s="1065"/>
      <c r="AK22" s="1103"/>
      <c r="AL22" s="1104"/>
      <c r="AM22" s="1104"/>
      <c r="AN22" s="1104"/>
      <c r="AO22" s="1104"/>
      <c r="AP22" s="1104"/>
      <c r="AQ22" s="1104"/>
      <c r="AR22" s="1104"/>
      <c r="AS22" s="1104"/>
      <c r="AT22" s="1104"/>
      <c r="AU22" s="1105"/>
      <c r="AV22" s="1105"/>
      <c r="AW22" s="1105"/>
      <c r="AX22" s="1105"/>
      <c r="AY22" s="1106"/>
      <c r="AZ22" s="1055" t="s">
        <v>362</v>
      </c>
      <c r="BA22" s="1055"/>
      <c r="BB22" s="1055"/>
      <c r="BC22" s="1055"/>
      <c r="BD22" s="1056"/>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363</v>
      </c>
      <c r="B23" s="970" t="s">
        <v>364</v>
      </c>
      <c r="C23" s="971"/>
      <c r="D23" s="971"/>
      <c r="E23" s="971"/>
      <c r="F23" s="971"/>
      <c r="G23" s="971"/>
      <c r="H23" s="971"/>
      <c r="I23" s="971"/>
      <c r="J23" s="971"/>
      <c r="K23" s="971"/>
      <c r="L23" s="971"/>
      <c r="M23" s="971"/>
      <c r="N23" s="971"/>
      <c r="O23" s="971"/>
      <c r="P23" s="972"/>
      <c r="Q23" s="1094">
        <v>9694</v>
      </c>
      <c r="R23" s="1095"/>
      <c r="S23" s="1095"/>
      <c r="T23" s="1095"/>
      <c r="U23" s="1095"/>
      <c r="V23" s="1095">
        <v>9598</v>
      </c>
      <c r="W23" s="1095"/>
      <c r="X23" s="1095"/>
      <c r="Y23" s="1095"/>
      <c r="Z23" s="1095"/>
      <c r="AA23" s="1095">
        <v>96</v>
      </c>
      <c r="AB23" s="1095"/>
      <c r="AC23" s="1095"/>
      <c r="AD23" s="1095"/>
      <c r="AE23" s="1096"/>
      <c r="AF23" s="1097">
        <v>96</v>
      </c>
      <c r="AG23" s="1095"/>
      <c r="AH23" s="1095"/>
      <c r="AI23" s="1095"/>
      <c r="AJ23" s="1098"/>
      <c r="AK23" s="1099"/>
      <c r="AL23" s="1100"/>
      <c r="AM23" s="1100"/>
      <c r="AN23" s="1100"/>
      <c r="AO23" s="1100"/>
      <c r="AP23" s="1095">
        <v>11945</v>
      </c>
      <c r="AQ23" s="1095"/>
      <c r="AR23" s="1095"/>
      <c r="AS23" s="1095"/>
      <c r="AT23" s="1095"/>
      <c r="AU23" s="1101"/>
      <c r="AV23" s="1101"/>
      <c r="AW23" s="1101"/>
      <c r="AX23" s="1101"/>
      <c r="AY23" s="1102"/>
      <c r="AZ23" s="1091" t="s">
        <v>365</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343</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376</v>
      </c>
      <c r="C28" s="1077"/>
      <c r="D28" s="1077"/>
      <c r="E28" s="1077"/>
      <c r="F28" s="1077"/>
      <c r="G28" s="1077"/>
      <c r="H28" s="1077"/>
      <c r="I28" s="1077"/>
      <c r="J28" s="1077"/>
      <c r="K28" s="1077"/>
      <c r="L28" s="1077"/>
      <c r="M28" s="1077"/>
      <c r="N28" s="1077"/>
      <c r="O28" s="1077"/>
      <c r="P28" s="1078"/>
      <c r="Q28" s="1079">
        <v>3240</v>
      </c>
      <c r="R28" s="1080"/>
      <c r="S28" s="1080"/>
      <c r="T28" s="1080"/>
      <c r="U28" s="1080"/>
      <c r="V28" s="1080">
        <v>3234</v>
      </c>
      <c r="W28" s="1080"/>
      <c r="X28" s="1080"/>
      <c r="Y28" s="1080"/>
      <c r="Z28" s="1080"/>
      <c r="AA28" s="1080">
        <v>6</v>
      </c>
      <c r="AB28" s="1080"/>
      <c r="AC28" s="1080"/>
      <c r="AD28" s="1080"/>
      <c r="AE28" s="1081"/>
      <c r="AF28" s="1082">
        <v>6</v>
      </c>
      <c r="AG28" s="1080"/>
      <c r="AH28" s="1080"/>
      <c r="AI28" s="1080"/>
      <c r="AJ28" s="1083"/>
      <c r="AK28" s="1084">
        <v>363</v>
      </c>
      <c r="AL28" s="1072"/>
      <c r="AM28" s="1072"/>
      <c r="AN28" s="1072"/>
      <c r="AO28" s="1072"/>
      <c r="AP28" s="1072" t="s">
        <v>541</v>
      </c>
      <c r="AQ28" s="1072"/>
      <c r="AR28" s="1072"/>
      <c r="AS28" s="1072"/>
      <c r="AT28" s="1072"/>
      <c r="AU28" s="1072" t="s">
        <v>541</v>
      </c>
      <c r="AV28" s="1072"/>
      <c r="AW28" s="1072"/>
      <c r="AX28" s="1072"/>
      <c r="AY28" s="1072"/>
      <c r="AZ28" s="1073" t="s">
        <v>541</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57" t="s">
        <v>377</v>
      </c>
      <c r="C29" s="1058"/>
      <c r="D29" s="1058"/>
      <c r="E29" s="1058"/>
      <c r="F29" s="1058"/>
      <c r="G29" s="1058"/>
      <c r="H29" s="1058"/>
      <c r="I29" s="1058"/>
      <c r="J29" s="1058"/>
      <c r="K29" s="1058"/>
      <c r="L29" s="1058"/>
      <c r="M29" s="1058"/>
      <c r="N29" s="1058"/>
      <c r="O29" s="1058"/>
      <c r="P29" s="1059"/>
      <c r="Q29" s="1069">
        <v>1742</v>
      </c>
      <c r="R29" s="1070"/>
      <c r="S29" s="1070"/>
      <c r="T29" s="1070"/>
      <c r="U29" s="1070"/>
      <c r="V29" s="1070">
        <v>1742</v>
      </c>
      <c r="W29" s="1070"/>
      <c r="X29" s="1070"/>
      <c r="Y29" s="1070"/>
      <c r="Z29" s="1070"/>
      <c r="AA29" s="1070">
        <v>1</v>
      </c>
      <c r="AB29" s="1070"/>
      <c r="AC29" s="1070"/>
      <c r="AD29" s="1070"/>
      <c r="AE29" s="1071"/>
      <c r="AF29" s="1063">
        <v>1</v>
      </c>
      <c r="AG29" s="1064"/>
      <c r="AH29" s="1064"/>
      <c r="AI29" s="1064"/>
      <c r="AJ29" s="1065"/>
      <c r="AK29" s="1006">
        <v>89</v>
      </c>
      <c r="AL29" s="997"/>
      <c r="AM29" s="997"/>
      <c r="AN29" s="997"/>
      <c r="AO29" s="997"/>
      <c r="AP29" s="997" t="s">
        <v>541</v>
      </c>
      <c r="AQ29" s="997"/>
      <c r="AR29" s="997"/>
      <c r="AS29" s="997"/>
      <c r="AT29" s="997"/>
      <c r="AU29" s="997" t="s">
        <v>543</v>
      </c>
      <c r="AV29" s="997"/>
      <c r="AW29" s="997"/>
      <c r="AX29" s="997"/>
      <c r="AY29" s="997"/>
      <c r="AZ29" s="1068" t="s">
        <v>543</v>
      </c>
      <c r="BA29" s="1068"/>
      <c r="BB29" s="1068"/>
      <c r="BC29" s="1068"/>
      <c r="BD29" s="1068"/>
      <c r="BE29" s="1052"/>
      <c r="BF29" s="1052"/>
      <c r="BG29" s="1052"/>
      <c r="BH29" s="1052"/>
      <c r="BI29" s="1053"/>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57" t="s">
        <v>378</v>
      </c>
      <c r="C30" s="1058"/>
      <c r="D30" s="1058"/>
      <c r="E30" s="1058"/>
      <c r="F30" s="1058"/>
      <c r="G30" s="1058"/>
      <c r="H30" s="1058"/>
      <c r="I30" s="1058"/>
      <c r="J30" s="1058"/>
      <c r="K30" s="1058"/>
      <c r="L30" s="1058"/>
      <c r="M30" s="1058"/>
      <c r="N30" s="1058"/>
      <c r="O30" s="1058"/>
      <c r="P30" s="1059"/>
      <c r="Q30" s="1069">
        <v>223</v>
      </c>
      <c r="R30" s="1070"/>
      <c r="S30" s="1070"/>
      <c r="T30" s="1070"/>
      <c r="U30" s="1070"/>
      <c r="V30" s="1070">
        <v>222</v>
      </c>
      <c r="W30" s="1070"/>
      <c r="X30" s="1070"/>
      <c r="Y30" s="1070"/>
      <c r="Z30" s="1070"/>
      <c r="AA30" s="1070">
        <v>1</v>
      </c>
      <c r="AB30" s="1070"/>
      <c r="AC30" s="1070"/>
      <c r="AD30" s="1070"/>
      <c r="AE30" s="1071"/>
      <c r="AF30" s="1063">
        <v>1</v>
      </c>
      <c r="AG30" s="1064"/>
      <c r="AH30" s="1064"/>
      <c r="AI30" s="1064"/>
      <c r="AJ30" s="1065"/>
      <c r="AK30" s="1006">
        <v>264</v>
      </c>
      <c r="AL30" s="997"/>
      <c r="AM30" s="997"/>
      <c r="AN30" s="997"/>
      <c r="AO30" s="997"/>
      <c r="AP30" s="997" t="s">
        <v>541</v>
      </c>
      <c r="AQ30" s="997"/>
      <c r="AR30" s="997"/>
      <c r="AS30" s="997"/>
      <c r="AT30" s="997"/>
      <c r="AU30" s="997" t="s">
        <v>541</v>
      </c>
      <c r="AV30" s="997"/>
      <c r="AW30" s="997"/>
      <c r="AX30" s="997"/>
      <c r="AY30" s="997"/>
      <c r="AZ30" s="1068" t="s">
        <v>541</v>
      </c>
      <c r="BA30" s="1068"/>
      <c r="BB30" s="1068"/>
      <c r="BC30" s="1068"/>
      <c r="BD30" s="1068"/>
      <c r="BE30" s="1052"/>
      <c r="BF30" s="1052"/>
      <c r="BG30" s="1052"/>
      <c r="BH30" s="1052"/>
      <c r="BI30" s="1053"/>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57" t="s">
        <v>379</v>
      </c>
      <c r="C31" s="1058"/>
      <c r="D31" s="1058"/>
      <c r="E31" s="1058"/>
      <c r="F31" s="1058"/>
      <c r="G31" s="1058"/>
      <c r="H31" s="1058"/>
      <c r="I31" s="1058"/>
      <c r="J31" s="1058"/>
      <c r="K31" s="1058"/>
      <c r="L31" s="1058"/>
      <c r="M31" s="1058"/>
      <c r="N31" s="1058"/>
      <c r="O31" s="1058"/>
      <c r="P31" s="1059"/>
      <c r="Q31" s="1069">
        <v>239</v>
      </c>
      <c r="R31" s="1070"/>
      <c r="S31" s="1070"/>
      <c r="T31" s="1070"/>
      <c r="U31" s="1070"/>
      <c r="V31" s="1070">
        <v>237</v>
      </c>
      <c r="W31" s="1070"/>
      <c r="X31" s="1070"/>
      <c r="Y31" s="1070"/>
      <c r="Z31" s="1070"/>
      <c r="AA31" s="1070">
        <v>1</v>
      </c>
      <c r="AB31" s="1070"/>
      <c r="AC31" s="1070"/>
      <c r="AD31" s="1070"/>
      <c r="AE31" s="1071"/>
      <c r="AF31" s="1063">
        <v>1</v>
      </c>
      <c r="AG31" s="1064"/>
      <c r="AH31" s="1064"/>
      <c r="AI31" s="1064"/>
      <c r="AJ31" s="1065"/>
      <c r="AK31" s="1006">
        <v>69</v>
      </c>
      <c r="AL31" s="997"/>
      <c r="AM31" s="997"/>
      <c r="AN31" s="997"/>
      <c r="AO31" s="997"/>
      <c r="AP31" s="997" t="s">
        <v>543</v>
      </c>
      <c r="AQ31" s="997"/>
      <c r="AR31" s="997"/>
      <c r="AS31" s="997"/>
      <c r="AT31" s="997"/>
      <c r="AU31" s="997" t="s">
        <v>543</v>
      </c>
      <c r="AV31" s="997"/>
      <c r="AW31" s="997"/>
      <c r="AX31" s="997"/>
      <c r="AY31" s="997"/>
      <c r="AZ31" s="1068" t="s">
        <v>543</v>
      </c>
      <c r="BA31" s="1068"/>
      <c r="BB31" s="1068"/>
      <c r="BC31" s="1068"/>
      <c r="BD31" s="1068"/>
      <c r="BE31" s="1052"/>
      <c r="BF31" s="1052"/>
      <c r="BG31" s="1052"/>
      <c r="BH31" s="1052"/>
      <c r="BI31" s="1053"/>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57" t="s">
        <v>380</v>
      </c>
      <c r="C32" s="1058"/>
      <c r="D32" s="1058"/>
      <c r="E32" s="1058"/>
      <c r="F32" s="1058"/>
      <c r="G32" s="1058"/>
      <c r="H32" s="1058"/>
      <c r="I32" s="1058"/>
      <c r="J32" s="1058"/>
      <c r="K32" s="1058"/>
      <c r="L32" s="1058"/>
      <c r="M32" s="1058"/>
      <c r="N32" s="1058"/>
      <c r="O32" s="1058"/>
      <c r="P32" s="1059"/>
      <c r="Q32" s="1069">
        <v>273</v>
      </c>
      <c r="R32" s="1070"/>
      <c r="S32" s="1070"/>
      <c r="T32" s="1070"/>
      <c r="U32" s="1070"/>
      <c r="V32" s="1070">
        <v>274</v>
      </c>
      <c r="W32" s="1070"/>
      <c r="X32" s="1070"/>
      <c r="Y32" s="1070"/>
      <c r="Z32" s="1070"/>
      <c r="AA32" s="1070">
        <v>-1</v>
      </c>
      <c r="AB32" s="1070"/>
      <c r="AC32" s="1070"/>
      <c r="AD32" s="1070"/>
      <c r="AE32" s="1071"/>
      <c r="AF32" s="1063">
        <v>248</v>
      </c>
      <c r="AG32" s="1064"/>
      <c r="AH32" s="1064"/>
      <c r="AI32" s="1064"/>
      <c r="AJ32" s="1065"/>
      <c r="AK32" s="1006">
        <v>1</v>
      </c>
      <c r="AL32" s="997"/>
      <c r="AM32" s="997"/>
      <c r="AN32" s="997"/>
      <c r="AO32" s="997"/>
      <c r="AP32" s="997">
        <v>279</v>
      </c>
      <c r="AQ32" s="997"/>
      <c r="AR32" s="997"/>
      <c r="AS32" s="997"/>
      <c r="AT32" s="997"/>
      <c r="AU32" s="997">
        <v>17</v>
      </c>
      <c r="AV32" s="997"/>
      <c r="AW32" s="997"/>
      <c r="AX32" s="997"/>
      <c r="AY32" s="997"/>
      <c r="AZ32" s="1068" t="s">
        <v>543</v>
      </c>
      <c r="BA32" s="1068"/>
      <c r="BB32" s="1068"/>
      <c r="BC32" s="1068"/>
      <c r="BD32" s="1068"/>
      <c r="BE32" s="1052" t="s">
        <v>544</v>
      </c>
      <c r="BF32" s="1052"/>
      <c r="BG32" s="1052"/>
      <c r="BH32" s="1052"/>
      <c r="BI32" s="1053"/>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57" t="s">
        <v>381</v>
      </c>
      <c r="C33" s="1058"/>
      <c r="D33" s="1058"/>
      <c r="E33" s="1058"/>
      <c r="F33" s="1058"/>
      <c r="G33" s="1058"/>
      <c r="H33" s="1058"/>
      <c r="I33" s="1058"/>
      <c r="J33" s="1058"/>
      <c r="K33" s="1058"/>
      <c r="L33" s="1058"/>
      <c r="M33" s="1058"/>
      <c r="N33" s="1058"/>
      <c r="O33" s="1058"/>
      <c r="P33" s="1059"/>
      <c r="Q33" s="1069">
        <v>1008</v>
      </c>
      <c r="R33" s="1070"/>
      <c r="S33" s="1070"/>
      <c r="T33" s="1070"/>
      <c r="U33" s="1070"/>
      <c r="V33" s="1070">
        <v>984</v>
      </c>
      <c r="W33" s="1070"/>
      <c r="X33" s="1070"/>
      <c r="Y33" s="1070"/>
      <c r="Z33" s="1070"/>
      <c r="AA33" s="1070">
        <v>24</v>
      </c>
      <c r="AB33" s="1070"/>
      <c r="AC33" s="1070"/>
      <c r="AD33" s="1070"/>
      <c r="AE33" s="1071"/>
      <c r="AF33" s="1063">
        <v>235</v>
      </c>
      <c r="AG33" s="1064"/>
      <c r="AH33" s="1064"/>
      <c r="AI33" s="1064"/>
      <c r="AJ33" s="1065"/>
      <c r="AK33" s="1006">
        <v>385</v>
      </c>
      <c r="AL33" s="997"/>
      <c r="AM33" s="997"/>
      <c r="AN33" s="997"/>
      <c r="AO33" s="997"/>
      <c r="AP33" s="997">
        <v>742</v>
      </c>
      <c r="AQ33" s="997"/>
      <c r="AR33" s="997"/>
      <c r="AS33" s="997"/>
      <c r="AT33" s="997"/>
      <c r="AU33" s="997">
        <v>574</v>
      </c>
      <c r="AV33" s="997"/>
      <c r="AW33" s="997"/>
      <c r="AX33" s="997"/>
      <c r="AY33" s="997"/>
      <c r="AZ33" s="1068" t="s">
        <v>543</v>
      </c>
      <c r="BA33" s="1068"/>
      <c r="BB33" s="1068"/>
      <c r="BC33" s="1068"/>
      <c r="BD33" s="1068"/>
      <c r="BE33" s="1052" t="s">
        <v>544</v>
      </c>
      <c r="BF33" s="1052"/>
      <c r="BG33" s="1052"/>
      <c r="BH33" s="1052"/>
      <c r="BI33" s="1053"/>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57" t="s">
        <v>382</v>
      </c>
      <c r="C34" s="1058"/>
      <c r="D34" s="1058"/>
      <c r="E34" s="1058"/>
      <c r="F34" s="1058"/>
      <c r="G34" s="1058"/>
      <c r="H34" s="1058"/>
      <c r="I34" s="1058"/>
      <c r="J34" s="1058"/>
      <c r="K34" s="1058"/>
      <c r="L34" s="1058"/>
      <c r="M34" s="1058"/>
      <c r="N34" s="1058"/>
      <c r="O34" s="1058"/>
      <c r="P34" s="1059"/>
      <c r="Q34" s="1069">
        <v>462</v>
      </c>
      <c r="R34" s="1070"/>
      <c r="S34" s="1070"/>
      <c r="T34" s="1070"/>
      <c r="U34" s="1070"/>
      <c r="V34" s="1070">
        <v>465</v>
      </c>
      <c r="W34" s="1070"/>
      <c r="X34" s="1070"/>
      <c r="Y34" s="1070"/>
      <c r="Z34" s="1070"/>
      <c r="AA34" s="1070">
        <v>-4</v>
      </c>
      <c r="AB34" s="1070"/>
      <c r="AC34" s="1070"/>
      <c r="AD34" s="1070"/>
      <c r="AE34" s="1071"/>
      <c r="AF34" s="1063">
        <v>182</v>
      </c>
      <c r="AG34" s="1064"/>
      <c r="AH34" s="1064"/>
      <c r="AI34" s="1064"/>
      <c r="AJ34" s="1065"/>
      <c r="AK34" s="1006">
        <v>320</v>
      </c>
      <c r="AL34" s="997"/>
      <c r="AM34" s="997"/>
      <c r="AN34" s="997"/>
      <c r="AO34" s="997"/>
      <c r="AP34" s="997">
        <v>4179</v>
      </c>
      <c r="AQ34" s="997"/>
      <c r="AR34" s="997"/>
      <c r="AS34" s="997"/>
      <c r="AT34" s="997"/>
      <c r="AU34" s="997">
        <v>3464</v>
      </c>
      <c r="AV34" s="997"/>
      <c r="AW34" s="997"/>
      <c r="AX34" s="997"/>
      <c r="AY34" s="997"/>
      <c r="AZ34" s="1068" t="s">
        <v>543</v>
      </c>
      <c r="BA34" s="1068"/>
      <c r="BB34" s="1068"/>
      <c r="BC34" s="1068"/>
      <c r="BD34" s="1068"/>
      <c r="BE34" s="1052" t="s">
        <v>544</v>
      </c>
      <c r="BF34" s="1052"/>
      <c r="BG34" s="1052"/>
      <c r="BH34" s="1052"/>
      <c r="BI34" s="1053"/>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57" t="s">
        <v>383</v>
      </c>
      <c r="C35" s="1058"/>
      <c r="D35" s="1058"/>
      <c r="E35" s="1058"/>
      <c r="F35" s="1058"/>
      <c r="G35" s="1058"/>
      <c r="H35" s="1058"/>
      <c r="I35" s="1058"/>
      <c r="J35" s="1058"/>
      <c r="K35" s="1058"/>
      <c r="L35" s="1058"/>
      <c r="M35" s="1058"/>
      <c r="N35" s="1058"/>
      <c r="O35" s="1058"/>
      <c r="P35" s="1059"/>
      <c r="Q35" s="1069">
        <v>1</v>
      </c>
      <c r="R35" s="1070"/>
      <c r="S35" s="1070"/>
      <c r="T35" s="1070"/>
      <c r="U35" s="1070"/>
      <c r="V35" s="1070">
        <v>1</v>
      </c>
      <c r="W35" s="1070"/>
      <c r="X35" s="1070"/>
      <c r="Y35" s="1070"/>
      <c r="Z35" s="1070"/>
      <c r="AA35" s="1070">
        <v>0</v>
      </c>
      <c r="AB35" s="1070"/>
      <c r="AC35" s="1070"/>
      <c r="AD35" s="1070"/>
      <c r="AE35" s="1071"/>
      <c r="AF35" s="1063">
        <v>0</v>
      </c>
      <c r="AG35" s="1064"/>
      <c r="AH35" s="1064"/>
      <c r="AI35" s="1064"/>
      <c r="AJ35" s="1065"/>
      <c r="AK35" s="1006" t="s">
        <v>543</v>
      </c>
      <c r="AL35" s="997"/>
      <c r="AM35" s="997"/>
      <c r="AN35" s="997"/>
      <c r="AO35" s="997"/>
      <c r="AP35" s="997" t="s">
        <v>543</v>
      </c>
      <c r="AQ35" s="997"/>
      <c r="AR35" s="997"/>
      <c r="AS35" s="997"/>
      <c r="AT35" s="997"/>
      <c r="AU35" s="997" t="s">
        <v>543</v>
      </c>
      <c r="AV35" s="997"/>
      <c r="AW35" s="997"/>
      <c r="AX35" s="997"/>
      <c r="AY35" s="997"/>
      <c r="AZ35" s="1068" t="s">
        <v>543</v>
      </c>
      <c r="BA35" s="1068"/>
      <c r="BB35" s="1068"/>
      <c r="BC35" s="1068"/>
      <c r="BD35" s="1068"/>
      <c r="BE35" s="1052" t="s">
        <v>545</v>
      </c>
      <c r="BF35" s="1052"/>
      <c r="BG35" s="1052"/>
      <c r="BH35" s="1052"/>
      <c r="BI35" s="1053"/>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57"/>
      <c r="C36" s="1058"/>
      <c r="D36" s="1058"/>
      <c r="E36" s="1058"/>
      <c r="F36" s="1058"/>
      <c r="G36" s="1058"/>
      <c r="H36" s="1058"/>
      <c r="I36" s="1058"/>
      <c r="J36" s="1058"/>
      <c r="K36" s="1058"/>
      <c r="L36" s="1058"/>
      <c r="M36" s="1058"/>
      <c r="N36" s="1058"/>
      <c r="O36" s="1058"/>
      <c r="P36" s="1059"/>
      <c r="Q36" s="1069"/>
      <c r="R36" s="1070"/>
      <c r="S36" s="1070"/>
      <c r="T36" s="1070"/>
      <c r="U36" s="1070"/>
      <c r="V36" s="1070"/>
      <c r="W36" s="1070"/>
      <c r="X36" s="1070"/>
      <c r="Y36" s="1070"/>
      <c r="Z36" s="1070"/>
      <c r="AA36" s="1070"/>
      <c r="AB36" s="1070"/>
      <c r="AC36" s="1070"/>
      <c r="AD36" s="1070"/>
      <c r="AE36" s="1071"/>
      <c r="AF36" s="1063"/>
      <c r="AG36" s="1064"/>
      <c r="AH36" s="1064"/>
      <c r="AI36" s="1064"/>
      <c r="AJ36" s="1065"/>
      <c r="AK36" s="1006"/>
      <c r="AL36" s="997"/>
      <c r="AM36" s="997"/>
      <c r="AN36" s="997"/>
      <c r="AO36" s="997"/>
      <c r="AP36" s="997"/>
      <c r="AQ36" s="997"/>
      <c r="AR36" s="997"/>
      <c r="AS36" s="997"/>
      <c r="AT36" s="997"/>
      <c r="AU36" s="997"/>
      <c r="AV36" s="997"/>
      <c r="AW36" s="997"/>
      <c r="AX36" s="997"/>
      <c r="AY36" s="997"/>
      <c r="AZ36" s="1068"/>
      <c r="BA36" s="1068"/>
      <c r="BB36" s="1068"/>
      <c r="BC36" s="1068"/>
      <c r="BD36" s="1068"/>
      <c r="BE36" s="1052"/>
      <c r="BF36" s="1052"/>
      <c r="BG36" s="1052"/>
      <c r="BH36" s="1052"/>
      <c r="BI36" s="1053"/>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57"/>
      <c r="C37" s="1058"/>
      <c r="D37" s="1058"/>
      <c r="E37" s="1058"/>
      <c r="F37" s="1058"/>
      <c r="G37" s="1058"/>
      <c r="H37" s="1058"/>
      <c r="I37" s="1058"/>
      <c r="J37" s="1058"/>
      <c r="K37" s="1058"/>
      <c r="L37" s="1058"/>
      <c r="M37" s="1058"/>
      <c r="N37" s="1058"/>
      <c r="O37" s="1058"/>
      <c r="P37" s="1059"/>
      <c r="Q37" s="1069"/>
      <c r="R37" s="1070"/>
      <c r="S37" s="1070"/>
      <c r="T37" s="1070"/>
      <c r="U37" s="1070"/>
      <c r="V37" s="1070"/>
      <c r="W37" s="1070"/>
      <c r="X37" s="1070"/>
      <c r="Y37" s="1070"/>
      <c r="Z37" s="1070"/>
      <c r="AA37" s="1070"/>
      <c r="AB37" s="1070"/>
      <c r="AC37" s="1070"/>
      <c r="AD37" s="1070"/>
      <c r="AE37" s="1071"/>
      <c r="AF37" s="1063"/>
      <c r="AG37" s="1064"/>
      <c r="AH37" s="1064"/>
      <c r="AI37" s="1064"/>
      <c r="AJ37" s="1065"/>
      <c r="AK37" s="1006"/>
      <c r="AL37" s="997"/>
      <c r="AM37" s="997"/>
      <c r="AN37" s="997"/>
      <c r="AO37" s="997"/>
      <c r="AP37" s="997"/>
      <c r="AQ37" s="997"/>
      <c r="AR37" s="997"/>
      <c r="AS37" s="997"/>
      <c r="AT37" s="997"/>
      <c r="AU37" s="997"/>
      <c r="AV37" s="997"/>
      <c r="AW37" s="997"/>
      <c r="AX37" s="997"/>
      <c r="AY37" s="997"/>
      <c r="AZ37" s="1068"/>
      <c r="BA37" s="1068"/>
      <c r="BB37" s="1068"/>
      <c r="BC37" s="1068"/>
      <c r="BD37" s="1068"/>
      <c r="BE37" s="1052"/>
      <c r="BF37" s="1052"/>
      <c r="BG37" s="1052"/>
      <c r="BH37" s="1052"/>
      <c r="BI37" s="1053"/>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57"/>
      <c r="C38" s="1058"/>
      <c r="D38" s="1058"/>
      <c r="E38" s="1058"/>
      <c r="F38" s="1058"/>
      <c r="G38" s="1058"/>
      <c r="H38" s="1058"/>
      <c r="I38" s="1058"/>
      <c r="J38" s="1058"/>
      <c r="K38" s="1058"/>
      <c r="L38" s="1058"/>
      <c r="M38" s="1058"/>
      <c r="N38" s="1058"/>
      <c r="O38" s="1058"/>
      <c r="P38" s="1059"/>
      <c r="Q38" s="1069"/>
      <c r="R38" s="1070"/>
      <c r="S38" s="1070"/>
      <c r="T38" s="1070"/>
      <c r="U38" s="1070"/>
      <c r="V38" s="1070"/>
      <c r="W38" s="1070"/>
      <c r="X38" s="1070"/>
      <c r="Y38" s="1070"/>
      <c r="Z38" s="1070"/>
      <c r="AA38" s="1070"/>
      <c r="AB38" s="1070"/>
      <c r="AC38" s="1070"/>
      <c r="AD38" s="1070"/>
      <c r="AE38" s="1071"/>
      <c r="AF38" s="1063"/>
      <c r="AG38" s="1064"/>
      <c r="AH38" s="1064"/>
      <c r="AI38" s="1064"/>
      <c r="AJ38" s="1065"/>
      <c r="AK38" s="1006"/>
      <c r="AL38" s="997"/>
      <c r="AM38" s="997"/>
      <c r="AN38" s="997"/>
      <c r="AO38" s="997"/>
      <c r="AP38" s="997"/>
      <c r="AQ38" s="997"/>
      <c r="AR38" s="997"/>
      <c r="AS38" s="997"/>
      <c r="AT38" s="997"/>
      <c r="AU38" s="997"/>
      <c r="AV38" s="997"/>
      <c r="AW38" s="997"/>
      <c r="AX38" s="997"/>
      <c r="AY38" s="997"/>
      <c r="AZ38" s="1068"/>
      <c r="BA38" s="1068"/>
      <c r="BB38" s="1068"/>
      <c r="BC38" s="1068"/>
      <c r="BD38" s="1068"/>
      <c r="BE38" s="1052"/>
      <c r="BF38" s="1052"/>
      <c r="BG38" s="1052"/>
      <c r="BH38" s="1052"/>
      <c r="BI38" s="1053"/>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57"/>
      <c r="C39" s="1058"/>
      <c r="D39" s="1058"/>
      <c r="E39" s="1058"/>
      <c r="F39" s="1058"/>
      <c r="G39" s="1058"/>
      <c r="H39" s="1058"/>
      <c r="I39" s="1058"/>
      <c r="J39" s="1058"/>
      <c r="K39" s="1058"/>
      <c r="L39" s="1058"/>
      <c r="M39" s="1058"/>
      <c r="N39" s="1058"/>
      <c r="O39" s="1058"/>
      <c r="P39" s="1059"/>
      <c r="Q39" s="1069"/>
      <c r="R39" s="1070"/>
      <c r="S39" s="1070"/>
      <c r="T39" s="1070"/>
      <c r="U39" s="1070"/>
      <c r="V39" s="1070"/>
      <c r="W39" s="1070"/>
      <c r="X39" s="1070"/>
      <c r="Y39" s="1070"/>
      <c r="Z39" s="1070"/>
      <c r="AA39" s="1070"/>
      <c r="AB39" s="1070"/>
      <c r="AC39" s="1070"/>
      <c r="AD39" s="1070"/>
      <c r="AE39" s="1071"/>
      <c r="AF39" s="1063"/>
      <c r="AG39" s="1064"/>
      <c r="AH39" s="1064"/>
      <c r="AI39" s="1064"/>
      <c r="AJ39" s="1065"/>
      <c r="AK39" s="1006"/>
      <c r="AL39" s="997"/>
      <c r="AM39" s="997"/>
      <c r="AN39" s="997"/>
      <c r="AO39" s="997"/>
      <c r="AP39" s="997"/>
      <c r="AQ39" s="997"/>
      <c r="AR39" s="997"/>
      <c r="AS39" s="997"/>
      <c r="AT39" s="997"/>
      <c r="AU39" s="997"/>
      <c r="AV39" s="997"/>
      <c r="AW39" s="997"/>
      <c r="AX39" s="997"/>
      <c r="AY39" s="997"/>
      <c r="AZ39" s="1068"/>
      <c r="BA39" s="1068"/>
      <c r="BB39" s="1068"/>
      <c r="BC39" s="1068"/>
      <c r="BD39" s="1068"/>
      <c r="BE39" s="1052"/>
      <c r="BF39" s="1052"/>
      <c r="BG39" s="1052"/>
      <c r="BH39" s="1052"/>
      <c r="BI39" s="1053"/>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57"/>
      <c r="C40" s="1058"/>
      <c r="D40" s="1058"/>
      <c r="E40" s="1058"/>
      <c r="F40" s="1058"/>
      <c r="G40" s="1058"/>
      <c r="H40" s="1058"/>
      <c r="I40" s="1058"/>
      <c r="J40" s="1058"/>
      <c r="K40" s="1058"/>
      <c r="L40" s="1058"/>
      <c r="M40" s="1058"/>
      <c r="N40" s="1058"/>
      <c r="O40" s="1058"/>
      <c r="P40" s="1059"/>
      <c r="Q40" s="1069"/>
      <c r="R40" s="1070"/>
      <c r="S40" s="1070"/>
      <c r="T40" s="1070"/>
      <c r="U40" s="1070"/>
      <c r="V40" s="1070"/>
      <c r="W40" s="1070"/>
      <c r="X40" s="1070"/>
      <c r="Y40" s="1070"/>
      <c r="Z40" s="1070"/>
      <c r="AA40" s="1070"/>
      <c r="AB40" s="1070"/>
      <c r="AC40" s="1070"/>
      <c r="AD40" s="1070"/>
      <c r="AE40" s="1071"/>
      <c r="AF40" s="1063"/>
      <c r="AG40" s="1064"/>
      <c r="AH40" s="1064"/>
      <c r="AI40" s="1064"/>
      <c r="AJ40" s="1065"/>
      <c r="AK40" s="1006"/>
      <c r="AL40" s="997"/>
      <c r="AM40" s="997"/>
      <c r="AN40" s="997"/>
      <c r="AO40" s="997"/>
      <c r="AP40" s="997"/>
      <c r="AQ40" s="997"/>
      <c r="AR40" s="997"/>
      <c r="AS40" s="997"/>
      <c r="AT40" s="997"/>
      <c r="AU40" s="997"/>
      <c r="AV40" s="997"/>
      <c r="AW40" s="997"/>
      <c r="AX40" s="997"/>
      <c r="AY40" s="997"/>
      <c r="AZ40" s="1068"/>
      <c r="BA40" s="1068"/>
      <c r="BB40" s="1068"/>
      <c r="BC40" s="1068"/>
      <c r="BD40" s="1068"/>
      <c r="BE40" s="1052"/>
      <c r="BF40" s="1052"/>
      <c r="BG40" s="1052"/>
      <c r="BH40" s="1052"/>
      <c r="BI40" s="1053"/>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57"/>
      <c r="C41" s="1058"/>
      <c r="D41" s="1058"/>
      <c r="E41" s="1058"/>
      <c r="F41" s="1058"/>
      <c r="G41" s="1058"/>
      <c r="H41" s="1058"/>
      <c r="I41" s="1058"/>
      <c r="J41" s="1058"/>
      <c r="K41" s="1058"/>
      <c r="L41" s="1058"/>
      <c r="M41" s="1058"/>
      <c r="N41" s="1058"/>
      <c r="O41" s="1058"/>
      <c r="P41" s="1059"/>
      <c r="Q41" s="1069"/>
      <c r="R41" s="1070"/>
      <c r="S41" s="1070"/>
      <c r="T41" s="1070"/>
      <c r="U41" s="1070"/>
      <c r="V41" s="1070"/>
      <c r="W41" s="1070"/>
      <c r="X41" s="1070"/>
      <c r="Y41" s="1070"/>
      <c r="Z41" s="1070"/>
      <c r="AA41" s="1070"/>
      <c r="AB41" s="1070"/>
      <c r="AC41" s="1070"/>
      <c r="AD41" s="1070"/>
      <c r="AE41" s="1071"/>
      <c r="AF41" s="1063"/>
      <c r="AG41" s="1064"/>
      <c r="AH41" s="1064"/>
      <c r="AI41" s="1064"/>
      <c r="AJ41" s="1065"/>
      <c r="AK41" s="1006"/>
      <c r="AL41" s="997"/>
      <c r="AM41" s="997"/>
      <c r="AN41" s="997"/>
      <c r="AO41" s="997"/>
      <c r="AP41" s="997"/>
      <c r="AQ41" s="997"/>
      <c r="AR41" s="997"/>
      <c r="AS41" s="997"/>
      <c r="AT41" s="997"/>
      <c r="AU41" s="997"/>
      <c r="AV41" s="997"/>
      <c r="AW41" s="997"/>
      <c r="AX41" s="997"/>
      <c r="AY41" s="997"/>
      <c r="AZ41" s="1068"/>
      <c r="BA41" s="1068"/>
      <c r="BB41" s="1068"/>
      <c r="BC41" s="1068"/>
      <c r="BD41" s="1068"/>
      <c r="BE41" s="1052"/>
      <c r="BF41" s="1052"/>
      <c r="BG41" s="1052"/>
      <c r="BH41" s="1052"/>
      <c r="BI41" s="1053"/>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57"/>
      <c r="C42" s="1058"/>
      <c r="D42" s="1058"/>
      <c r="E42" s="1058"/>
      <c r="F42" s="1058"/>
      <c r="G42" s="1058"/>
      <c r="H42" s="1058"/>
      <c r="I42" s="1058"/>
      <c r="J42" s="1058"/>
      <c r="K42" s="1058"/>
      <c r="L42" s="1058"/>
      <c r="M42" s="1058"/>
      <c r="N42" s="1058"/>
      <c r="O42" s="1058"/>
      <c r="P42" s="1059"/>
      <c r="Q42" s="1069"/>
      <c r="R42" s="1070"/>
      <c r="S42" s="1070"/>
      <c r="T42" s="1070"/>
      <c r="U42" s="1070"/>
      <c r="V42" s="1070"/>
      <c r="W42" s="1070"/>
      <c r="X42" s="1070"/>
      <c r="Y42" s="1070"/>
      <c r="Z42" s="1070"/>
      <c r="AA42" s="1070"/>
      <c r="AB42" s="1070"/>
      <c r="AC42" s="1070"/>
      <c r="AD42" s="1070"/>
      <c r="AE42" s="1071"/>
      <c r="AF42" s="1063"/>
      <c r="AG42" s="1064"/>
      <c r="AH42" s="1064"/>
      <c r="AI42" s="1064"/>
      <c r="AJ42" s="1065"/>
      <c r="AK42" s="1006"/>
      <c r="AL42" s="997"/>
      <c r="AM42" s="997"/>
      <c r="AN42" s="997"/>
      <c r="AO42" s="997"/>
      <c r="AP42" s="997"/>
      <c r="AQ42" s="997"/>
      <c r="AR42" s="997"/>
      <c r="AS42" s="997"/>
      <c r="AT42" s="997"/>
      <c r="AU42" s="997"/>
      <c r="AV42" s="997"/>
      <c r="AW42" s="997"/>
      <c r="AX42" s="997"/>
      <c r="AY42" s="997"/>
      <c r="AZ42" s="1068"/>
      <c r="BA42" s="1068"/>
      <c r="BB42" s="1068"/>
      <c r="BC42" s="1068"/>
      <c r="BD42" s="1068"/>
      <c r="BE42" s="1052"/>
      <c r="BF42" s="1052"/>
      <c r="BG42" s="1052"/>
      <c r="BH42" s="1052"/>
      <c r="BI42" s="1053"/>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57"/>
      <c r="C43" s="1058"/>
      <c r="D43" s="1058"/>
      <c r="E43" s="1058"/>
      <c r="F43" s="1058"/>
      <c r="G43" s="1058"/>
      <c r="H43" s="1058"/>
      <c r="I43" s="1058"/>
      <c r="J43" s="1058"/>
      <c r="K43" s="1058"/>
      <c r="L43" s="1058"/>
      <c r="M43" s="1058"/>
      <c r="N43" s="1058"/>
      <c r="O43" s="1058"/>
      <c r="P43" s="1059"/>
      <c r="Q43" s="1069"/>
      <c r="R43" s="1070"/>
      <c r="S43" s="1070"/>
      <c r="T43" s="1070"/>
      <c r="U43" s="1070"/>
      <c r="V43" s="1070"/>
      <c r="W43" s="1070"/>
      <c r="X43" s="1070"/>
      <c r="Y43" s="1070"/>
      <c r="Z43" s="1070"/>
      <c r="AA43" s="1070"/>
      <c r="AB43" s="1070"/>
      <c r="AC43" s="1070"/>
      <c r="AD43" s="1070"/>
      <c r="AE43" s="1071"/>
      <c r="AF43" s="1063"/>
      <c r="AG43" s="1064"/>
      <c r="AH43" s="1064"/>
      <c r="AI43" s="1064"/>
      <c r="AJ43" s="1065"/>
      <c r="AK43" s="1006"/>
      <c r="AL43" s="997"/>
      <c r="AM43" s="997"/>
      <c r="AN43" s="997"/>
      <c r="AO43" s="997"/>
      <c r="AP43" s="997"/>
      <c r="AQ43" s="997"/>
      <c r="AR43" s="997"/>
      <c r="AS43" s="997"/>
      <c r="AT43" s="997"/>
      <c r="AU43" s="997"/>
      <c r="AV43" s="997"/>
      <c r="AW43" s="997"/>
      <c r="AX43" s="997"/>
      <c r="AY43" s="997"/>
      <c r="AZ43" s="1068"/>
      <c r="BA43" s="1068"/>
      <c r="BB43" s="1068"/>
      <c r="BC43" s="1068"/>
      <c r="BD43" s="1068"/>
      <c r="BE43" s="1052"/>
      <c r="BF43" s="1052"/>
      <c r="BG43" s="1052"/>
      <c r="BH43" s="1052"/>
      <c r="BI43" s="1053"/>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57"/>
      <c r="C44" s="1058"/>
      <c r="D44" s="1058"/>
      <c r="E44" s="1058"/>
      <c r="F44" s="1058"/>
      <c r="G44" s="1058"/>
      <c r="H44" s="1058"/>
      <c r="I44" s="1058"/>
      <c r="J44" s="1058"/>
      <c r="K44" s="1058"/>
      <c r="L44" s="1058"/>
      <c r="M44" s="1058"/>
      <c r="N44" s="1058"/>
      <c r="O44" s="1058"/>
      <c r="P44" s="1059"/>
      <c r="Q44" s="1069"/>
      <c r="R44" s="1070"/>
      <c r="S44" s="1070"/>
      <c r="T44" s="1070"/>
      <c r="U44" s="1070"/>
      <c r="V44" s="1070"/>
      <c r="W44" s="1070"/>
      <c r="X44" s="1070"/>
      <c r="Y44" s="1070"/>
      <c r="Z44" s="1070"/>
      <c r="AA44" s="1070"/>
      <c r="AB44" s="1070"/>
      <c r="AC44" s="1070"/>
      <c r="AD44" s="1070"/>
      <c r="AE44" s="1071"/>
      <c r="AF44" s="1063"/>
      <c r="AG44" s="1064"/>
      <c r="AH44" s="1064"/>
      <c r="AI44" s="1064"/>
      <c r="AJ44" s="1065"/>
      <c r="AK44" s="1006"/>
      <c r="AL44" s="997"/>
      <c r="AM44" s="997"/>
      <c r="AN44" s="997"/>
      <c r="AO44" s="997"/>
      <c r="AP44" s="997"/>
      <c r="AQ44" s="997"/>
      <c r="AR44" s="997"/>
      <c r="AS44" s="997"/>
      <c r="AT44" s="997"/>
      <c r="AU44" s="997"/>
      <c r="AV44" s="997"/>
      <c r="AW44" s="997"/>
      <c r="AX44" s="997"/>
      <c r="AY44" s="997"/>
      <c r="AZ44" s="1068"/>
      <c r="BA44" s="1068"/>
      <c r="BB44" s="1068"/>
      <c r="BC44" s="1068"/>
      <c r="BD44" s="1068"/>
      <c r="BE44" s="1052"/>
      <c r="BF44" s="1052"/>
      <c r="BG44" s="1052"/>
      <c r="BH44" s="1052"/>
      <c r="BI44" s="1053"/>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57"/>
      <c r="C45" s="1058"/>
      <c r="D45" s="1058"/>
      <c r="E45" s="1058"/>
      <c r="F45" s="1058"/>
      <c r="G45" s="1058"/>
      <c r="H45" s="1058"/>
      <c r="I45" s="1058"/>
      <c r="J45" s="1058"/>
      <c r="K45" s="1058"/>
      <c r="L45" s="1058"/>
      <c r="M45" s="1058"/>
      <c r="N45" s="1058"/>
      <c r="O45" s="1058"/>
      <c r="P45" s="1059"/>
      <c r="Q45" s="1069"/>
      <c r="R45" s="1070"/>
      <c r="S45" s="1070"/>
      <c r="T45" s="1070"/>
      <c r="U45" s="1070"/>
      <c r="V45" s="1070"/>
      <c r="W45" s="1070"/>
      <c r="X45" s="1070"/>
      <c r="Y45" s="1070"/>
      <c r="Z45" s="1070"/>
      <c r="AA45" s="1070"/>
      <c r="AB45" s="1070"/>
      <c r="AC45" s="1070"/>
      <c r="AD45" s="1070"/>
      <c r="AE45" s="1071"/>
      <c r="AF45" s="1063"/>
      <c r="AG45" s="1064"/>
      <c r="AH45" s="1064"/>
      <c r="AI45" s="1064"/>
      <c r="AJ45" s="1065"/>
      <c r="AK45" s="1006"/>
      <c r="AL45" s="997"/>
      <c r="AM45" s="997"/>
      <c r="AN45" s="997"/>
      <c r="AO45" s="997"/>
      <c r="AP45" s="997"/>
      <c r="AQ45" s="997"/>
      <c r="AR45" s="997"/>
      <c r="AS45" s="997"/>
      <c r="AT45" s="997"/>
      <c r="AU45" s="997"/>
      <c r="AV45" s="997"/>
      <c r="AW45" s="997"/>
      <c r="AX45" s="997"/>
      <c r="AY45" s="997"/>
      <c r="AZ45" s="1068"/>
      <c r="BA45" s="1068"/>
      <c r="BB45" s="1068"/>
      <c r="BC45" s="1068"/>
      <c r="BD45" s="1068"/>
      <c r="BE45" s="1052"/>
      <c r="BF45" s="1052"/>
      <c r="BG45" s="1052"/>
      <c r="BH45" s="1052"/>
      <c r="BI45" s="1053"/>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57"/>
      <c r="C46" s="1058"/>
      <c r="D46" s="1058"/>
      <c r="E46" s="1058"/>
      <c r="F46" s="1058"/>
      <c r="G46" s="1058"/>
      <c r="H46" s="1058"/>
      <c r="I46" s="1058"/>
      <c r="J46" s="1058"/>
      <c r="K46" s="1058"/>
      <c r="L46" s="1058"/>
      <c r="M46" s="1058"/>
      <c r="N46" s="1058"/>
      <c r="O46" s="1058"/>
      <c r="P46" s="1059"/>
      <c r="Q46" s="1069"/>
      <c r="R46" s="1070"/>
      <c r="S46" s="1070"/>
      <c r="T46" s="1070"/>
      <c r="U46" s="1070"/>
      <c r="V46" s="1070"/>
      <c r="W46" s="1070"/>
      <c r="X46" s="1070"/>
      <c r="Y46" s="1070"/>
      <c r="Z46" s="1070"/>
      <c r="AA46" s="1070"/>
      <c r="AB46" s="1070"/>
      <c r="AC46" s="1070"/>
      <c r="AD46" s="1070"/>
      <c r="AE46" s="1071"/>
      <c r="AF46" s="1063"/>
      <c r="AG46" s="1064"/>
      <c r="AH46" s="1064"/>
      <c r="AI46" s="1064"/>
      <c r="AJ46" s="1065"/>
      <c r="AK46" s="1006"/>
      <c r="AL46" s="997"/>
      <c r="AM46" s="997"/>
      <c r="AN46" s="997"/>
      <c r="AO46" s="997"/>
      <c r="AP46" s="997"/>
      <c r="AQ46" s="997"/>
      <c r="AR46" s="997"/>
      <c r="AS46" s="997"/>
      <c r="AT46" s="997"/>
      <c r="AU46" s="997"/>
      <c r="AV46" s="997"/>
      <c r="AW46" s="997"/>
      <c r="AX46" s="997"/>
      <c r="AY46" s="997"/>
      <c r="AZ46" s="1068"/>
      <c r="BA46" s="1068"/>
      <c r="BB46" s="1068"/>
      <c r="BC46" s="1068"/>
      <c r="BD46" s="1068"/>
      <c r="BE46" s="1052"/>
      <c r="BF46" s="1052"/>
      <c r="BG46" s="1052"/>
      <c r="BH46" s="1052"/>
      <c r="BI46" s="1053"/>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57"/>
      <c r="C47" s="1058"/>
      <c r="D47" s="1058"/>
      <c r="E47" s="1058"/>
      <c r="F47" s="1058"/>
      <c r="G47" s="1058"/>
      <c r="H47" s="1058"/>
      <c r="I47" s="1058"/>
      <c r="J47" s="1058"/>
      <c r="K47" s="1058"/>
      <c r="L47" s="1058"/>
      <c r="M47" s="1058"/>
      <c r="N47" s="1058"/>
      <c r="O47" s="1058"/>
      <c r="P47" s="1059"/>
      <c r="Q47" s="1069"/>
      <c r="R47" s="1070"/>
      <c r="S47" s="1070"/>
      <c r="T47" s="1070"/>
      <c r="U47" s="1070"/>
      <c r="V47" s="1070"/>
      <c r="W47" s="1070"/>
      <c r="X47" s="1070"/>
      <c r="Y47" s="1070"/>
      <c r="Z47" s="1070"/>
      <c r="AA47" s="1070"/>
      <c r="AB47" s="1070"/>
      <c r="AC47" s="1070"/>
      <c r="AD47" s="1070"/>
      <c r="AE47" s="1071"/>
      <c r="AF47" s="1063"/>
      <c r="AG47" s="1064"/>
      <c r="AH47" s="1064"/>
      <c r="AI47" s="1064"/>
      <c r="AJ47" s="1065"/>
      <c r="AK47" s="1006"/>
      <c r="AL47" s="997"/>
      <c r="AM47" s="997"/>
      <c r="AN47" s="997"/>
      <c r="AO47" s="997"/>
      <c r="AP47" s="997"/>
      <c r="AQ47" s="997"/>
      <c r="AR47" s="997"/>
      <c r="AS47" s="997"/>
      <c r="AT47" s="997"/>
      <c r="AU47" s="997"/>
      <c r="AV47" s="997"/>
      <c r="AW47" s="997"/>
      <c r="AX47" s="997"/>
      <c r="AY47" s="997"/>
      <c r="AZ47" s="1068"/>
      <c r="BA47" s="1068"/>
      <c r="BB47" s="1068"/>
      <c r="BC47" s="1068"/>
      <c r="BD47" s="1068"/>
      <c r="BE47" s="1052"/>
      <c r="BF47" s="1052"/>
      <c r="BG47" s="1052"/>
      <c r="BH47" s="1052"/>
      <c r="BI47" s="1053"/>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57"/>
      <c r="C48" s="1058"/>
      <c r="D48" s="1058"/>
      <c r="E48" s="1058"/>
      <c r="F48" s="1058"/>
      <c r="G48" s="1058"/>
      <c r="H48" s="1058"/>
      <c r="I48" s="1058"/>
      <c r="J48" s="1058"/>
      <c r="K48" s="1058"/>
      <c r="L48" s="1058"/>
      <c r="M48" s="1058"/>
      <c r="N48" s="1058"/>
      <c r="O48" s="1058"/>
      <c r="P48" s="1059"/>
      <c r="Q48" s="1069"/>
      <c r="R48" s="1070"/>
      <c r="S48" s="1070"/>
      <c r="T48" s="1070"/>
      <c r="U48" s="1070"/>
      <c r="V48" s="1070"/>
      <c r="W48" s="1070"/>
      <c r="X48" s="1070"/>
      <c r="Y48" s="1070"/>
      <c r="Z48" s="1070"/>
      <c r="AA48" s="1070"/>
      <c r="AB48" s="1070"/>
      <c r="AC48" s="1070"/>
      <c r="AD48" s="1070"/>
      <c r="AE48" s="1071"/>
      <c r="AF48" s="1063"/>
      <c r="AG48" s="1064"/>
      <c r="AH48" s="1064"/>
      <c r="AI48" s="1064"/>
      <c r="AJ48" s="1065"/>
      <c r="AK48" s="1006"/>
      <c r="AL48" s="997"/>
      <c r="AM48" s="997"/>
      <c r="AN48" s="997"/>
      <c r="AO48" s="997"/>
      <c r="AP48" s="997"/>
      <c r="AQ48" s="997"/>
      <c r="AR48" s="997"/>
      <c r="AS48" s="997"/>
      <c r="AT48" s="997"/>
      <c r="AU48" s="997"/>
      <c r="AV48" s="997"/>
      <c r="AW48" s="997"/>
      <c r="AX48" s="997"/>
      <c r="AY48" s="997"/>
      <c r="AZ48" s="1068"/>
      <c r="BA48" s="1068"/>
      <c r="BB48" s="1068"/>
      <c r="BC48" s="1068"/>
      <c r="BD48" s="1068"/>
      <c r="BE48" s="1052"/>
      <c r="BF48" s="1052"/>
      <c r="BG48" s="1052"/>
      <c r="BH48" s="1052"/>
      <c r="BI48" s="1053"/>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57"/>
      <c r="C49" s="1058"/>
      <c r="D49" s="1058"/>
      <c r="E49" s="1058"/>
      <c r="F49" s="1058"/>
      <c r="G49" s="1058"/>
      <c r="H49" s="1058"/>
      <c r="I49" s="1058"/>
      <c r="J49" s="1058"/>
      <c r="K49" s="1058"/>
      <c r="L49" s="1058"/>
      <c r="M49" s="1058"/>
      <c r="N49" s="1058"/>
      <c r="O49" s="1058"/>
      <c r="P49" s="1059"/>
      <c r="Q49" s="1069"/>
      <c r="R49" s="1070"/>
      <c r="S49" s="1070"/>
      <c r="T49" s="1070"/>
      <c r="U49" s="1070"/>
      <c r="V49" s="1070"/>
      <c r="W49" s="1070"/>
      <c r="X49" s="1070"/>
      <c r="Y49" s="1070"/>
      <c r="Z49" s="1070"/>
      <c r="AA49" s="1070"/>
      <c r="AB49" s="1070"/>
      <c r="AC49" s="1070"/>
      <c r="AD49" s="1070"/>
      <c r="AE49" s="1071"/>
      <c r="AF49" s="1063"/>
      <c r="AG49" s="1064"/>
      <c r="AH49" s="1064"/>
      <c r="AI49" s="1064"/>
      <c r="AJ49" s="1065"/>
      <c r="AK49" s="1006"/>
      <c r="AL49" s="997"/>
      <c r="AM49" s="997"/>
      <c r="AN49" s="997"/>
      <c r="AO49" s="997"/>
      <c r="AP49" s="997"/>
      <c r="AQ49" s="997"/>
      <c r="AR49" s="997"/>
      <c r="AS49" s="997"/>
      <c r="AT49" s="997"/>
      <c r="AU49" s="997"/>
      <c r="AV49" s="997"/>
      <c r="AW49" s="997"/>
      <c r="AX49" s="997"/>
      <c r="AY49" s="997"/>
      <c r="AZ49" s="1068"/>
      <c r="BA49" s="1068"/>
      <c r="BB49" s="1068"/>
      <c r="BC49" s="1068"/>
      <c r="BD49" s="1068"/>
      <c r="BE49" s="1052"/>
      <c r="BF49" s="1052"/>
      <c r="BG49" s="1052"/>
      <c r="BH49" s="1052"/>
      <c r="BI49" s="1053"/>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57"/>
      <c r="C50" s="1058"/>
      <c r="D50" s="1058"/>
      <c r="E50" s="1058"/>
      <c r="F50" s="1058"/>
      <c r="G50" s="1058"/>
      <c r="H50" s="1058"/>
      <c r="I50" s="1058"/>
      <c r="J50" s="1058"/>
      <c r="K50" s="1058"/>
      <c r="L50" s="1058"/>
      <c r="M50" s="1058"/>
      <c r="N50" s="1058"/>
      <c r="O50" s="1058"/>
      <c r="P50" s="1059"/>
      <c r="Q50" s="1060"/>
      <c r="R50" s="1061"/>
      <c r="S50" s="1061"/>
      <c r="T50" s="1061"/>
      <c r="U50" s="1061"/>
      <c r="V50" s="1061"/>
      <c r="W50" s="1061"/>
      <c r="X50" s="1061"/>
      <c r="Y50" s="1061"/>
      <c r="Z50" s="1061"/>
      <c r="AA50" s="1061"/>
      <c r="AB50" s="1061"/>
      <c r="AC50" s="1061"/>
      <c r="AD50" s="1061"/>
      <c r="AE50" s="1062"/>
      <c r="AF50" s="1063"/>
      <c r="AG50" s="1064"/>
      <c r="AH50" s="1064"/>
      <c r="AI50" s="1064"/>
      <c r="AJ50" s="1065"/>
      <c r="AK50" s="1066"/>
      <c r="AL50" s="1061"/>
      <c r="AM50" s="1061"/>
      <c r="AN50" s="1061"/>
      <c r="AO50" s="1061"/>
      <c r="AP50" s="1061"/>
      <c r="AQ50" s="1061"/>
      <c r="AR50" s="1061"/>
      <c r="AS50" s="1061"/>
      <c r="AT50" s="1061"/>
      <c r="AU50" s="1061"/>
      <c r="AV50" s="1061"/>
      <c r="AW50" s="1061"/>
      <c r="AX50" s="1061"/>
      <c r="AY50" s="1061"/>
      <c r="AZ50" s="1067"/>
      <c r="BA50" s="1067"/>
      <c r="BB50" s="1067"/>
      <c r="BC50" s="1067"/>
      <c r="BD50" s="1067"/>
      <c r="BE50" s="1052"/>
      <c r="BF50" s="1052"/>
      <c r="BG50" s="1052"/>
      <c r="BH50" s="1052"/>
      <c r="BI50" s="1053"/>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57"/>
      <c r="C51" s="1058"/>
      <c r="D51" s="1058"/>
      <c r="E51" s="1058"/>
      <c r="F51" s="1058"/>
      <c r="G51" s="1058"/>
      <c r="H51" s="1058"/>
      <c r="I51" s="1058"/>
      <c r="J51" s="1058"/>
      <c r="K51" s="1058"/>
      <c r="L51" s="1058"/>
      <c r="M51" s="1058"/>
      <c r="N51" s="1058"/>
      <c r="O51" s="1058"/>
      <c r="P51" s="1059"/>
      <c r="Q51" s="1060"/>
      <c r="R51" s="1061"/>
      <c r="S51" s="1061"/>
      <c r="T51" s="1061"/>
      <c r="U51" s="1061"/>
      <c r="V51" s="1061"/>
      <c r="W51" s="1061"/>
      <c r="X51" s="1061"/>
      <c r="Y51" s="1061"/>
      <c r="Z51" s="1061"/>
      <c r="AA51" s="1061"/>
      <c r="AB51" s="1061"/>
      <c r="AC51" s="1061"/>
      <c r="AD51" s="1061"/>
      <c r="AE51" s="1062"/>
      <c r="AF51" s="1063"/>
      <c r="AG51" s="1064"/>
      <c r="AH51" s="1064"/>
      <c r="AI51" s="1064"/>
      <c r="AJ51" s="1065"/>
      <c r="AK51" s="1066"/>
      <c r="AL51" s="1061"/>
      <c r="AM51" s="1061"/>
      <c r="AN51" s="1061"/>
      <c r="AO51" s="1061"/>
      <c r="AP51" s="1061"/>
      <c r="AQ51" s="1061"/>
      <c r="AR51" s="1061"/>
      <c r="AS51" s="1061"/>
      <c r="AT51" s="1061"/>
      <c r="AU51" s="1061"/>
      <c r="AV51" s="1061"/>
      <c r="AW51" s="1061"/>
      <c r="AX51" s="1061"/>
      <c r="AY51" s="1061"/>
      <c r="AZ51" s="1067"/>
      <c r="BA51" s="1067"/>
      <c r="BB51" s="1067"/>
      <c r="BC51" s="1067"/>
      <c r="BD51" s="1067"/>
      <c r="BE51" s="1052"/>
      <c r="BF51" s="1052"/>
      <c r="BG51" s="1052"/>
      <c r="BH51" s="1052"/>
      <c r="BI51" s="1053"/>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57"/>
      <c r="C52" s="1058"/>
      <c r="D52" s="1058"/>
      <c r="E52" s="1058"/>
      <c r="F52" s="1058"/>
      <c r="G52" s="1058"/>
      <c r="H52" s="1058"/>
      <c r="I52" s="1058"/>
      <c r="J52" s="1058"/>
      <c r="K52" s="1058"/>
      <c r="L52" s="1058"/>
      <c r="M52" s="1058"/>
      <c r="N52" s="1058"/>
      <c r="O52" s="1058"/>
      <c r="P52" s="1059"/>
      <c r="Q52" s="1060"/>
      <c r="R52" s="1061"/>
      <c r="S52" s="1061"/>
      <c r="T52" s="1061"/>
      <c r="U52" s="1061"/>
      <c r="V52" s="1061"/>
      <c r="W52" s="1061"/>
      <c r="X52" s="1061"/>
      <c r="Y52" s="1061"/>
      <c r="Z52" s="1061"/>
      <c r="AA52" s="1061"/>
      <c r="AB52" s="1061"/>
      <c r="AC52" s="1061"/>
      <c r="AD52" s="1061"/>
      <c r="AE52" s="1062"/>
      <c r="AF52" s="1063"/>
      <c r="AG52" s="1064"/>
      <c r="AH52" s="1064"/>
      <c r="AI52" s="1064"/>
      <c r="AJ52" s="1065"/>
      <c r="AK52" s="1066"/>
      <c r="AL52" s="1061"/>
      <c r="AM52" s="1061"/>
      <c r="AN52" s="1061"/>
      <c r="AO52" s="1061"/>
      <c r="AP52" s="1061"/>
      <c r="AQ52" s="1061"/>
      <c r="AR52" s="1061"/>
      <c r="AS52" s="1061"/>
      <c r="AT52" s="1061"/>
      <c r="AU52" s="1061"/>
      <c r="AV52" s="1061"/>
      <c r="AW52" s="1061"/>
      <c r="AX52" s="1061"/>
      <c r="AY52" s="1061"/>
      <c r="AZ52" s="1067"/>
      <c r="BA52" s="1067"/>
      <c r="BB52" s="1067"/>
      <c r="BC52" s="1067"/>
      <c r="BD52" s="1067"/>
      <c r="BE52" s="1052"/>
      <c r="BF52" s="1052"/>
      <c r="BG52" s="1052"/>
      <c r="BH52" s="1052"/>
      <c r="BI52" s="1053"/>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57"/>
      <c r="C53" s="1058"/>
      <c r="D53" s="1058"/>
      <c r="E53" s="1058"/>
      <c r="F53" s="1058"/>
      <c r="G53" s="1058"/>
      <c r="H53" s="1058"/>
      <c r="I53" s="1058"/>
      <c r="J53" s="1058"/>
      <c r="K53" s="1058"/>
      <c r="L53" s="1058"/>
      <c r="M53" s="1058"/>
      <c r="N53" s="1058"/>
      <c r="O53" s="1058"/>
      <c r="P53" s="1059"/>
      <c r="Q53" s="1060"/>
      <c r="R53" s="1061"/>
      <c r="S53" s="1061"/>
      <c r="T53" s="1061"/>
      <c r="U53" s="1061"/>
      <c r="V53" s="1061"/>
      <c r="W53" s="1061"/>
      <c r="X53" s="1061"/>
      <c r="Y53" s="1061"/>
      <c r="Z53" s="1061"/>
      <c r="AA53" s="1061"/>
      <c r="AB53" s="1061"/>
      <c r="AC53" s="1061"/>
      <c r="AD53" s="1061"/>
      <c r="AE53" s="1062"/>
      <c r="AF53" s="1063"/>
      <c r="AG53" s="1064"/>
      <c r="AH53" s="1064"/>
      <c r="AI53" s="1064"/>
      <c r="AJ53" s="1065"/>
      <c r="AK53" s="1066"/>
      <c r="AL53" s="1061"/>
      <c r="AM53" s="1061"/>
      <c r="AN53" s="1061"/>
      <c r="AO53" s="1061"/>
      <c r="AP53" s="1061"/>
      <c r="AQ53" s="1061"/>
      <c r="AR53" s="1061"/>
      <c r="AS53" s="1061"/>
      <c r="AT53" s="1061"/>
      <c r="AU53" s="1061"/>
      <c r="AV53" s="1061"/>
      <c r="AW53" s="1061"/>
      <c r="AX53" s="1061"/>
      <c r="AY53" s="1061"/>
      <c r="AZ53" s="1067"/>
      <c r="BA53" s="1067"/>
      <c r="BB53" s="1067"/>
      <c r="BC53" s="1067"/>
      <c r="BD53" s="1067"/>
      <c r="BE53" s="1052"/>
      <c r="BF53" s="1052"/>
      <c r="BG53" s="1052"/>
      <c r="BH53" s="1052"/>
      <c r="BI53" s="1053"/>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57"/>
      <c r="C54" s="1058"/>
      <c r="D54" s="1058"/>
      <c r="E54" s="1058"/>
      <c r="F54" s="1058"/>
      <c r="G54" s="1058"/>
      <c r="H54" s="1058"/>
      <c r="I54" s="1058"/>
      <c r="J54" s="1058"/>
      <c r="K54" s="1058"/>
      <c r="L54" s="1058"/>
      <c r="M54" s="1058"/>
      <c r="N54" s="1058"/>
      <c r="O54" s="1058"/>
      <c r="P54" s="1059"/>
      <c r="Q54" s="1060"/>
      <c r="R54" s="1061"/>
      <c r="S54" s="1061"/>
      <c r="T54" s="1061"/>
      <c r="U54" s="1061"/>
      <c r="V54" s="1061"/>
      <c r="W54" s="1061"/>
      <c r="X54" s="1061"/>
      <c r="Y54" s="1061"/>
      <c r="Z54" s="1061"/>
      <c r="AA54" s="1061"/>
      <c r="AB54" s="1061"/>
      <c r="AC54" s="1061"/>
      <c r="AD54" s="1061"/>
      <c r="AE54" s="1062"/>
      <c r="AF54" s="1063"/>
      <c r="AG54" s="1064"/>
      <c r="AH54" s="1064"/>
      <c r="AI54" s="1064"/>
      <c r="AJ54" s="1065"/>
      <c r="AK54" s="1066"/>
      <c r="AL54" s="1061"/>
      <c r="AM54" s="1061"/>
      <c r="AN54" s="1061"/>
      <c r="AO54" s="1061"/>
      <c r="AP54" s="1061"/>
      <c r="AQ54" s="1061"/>
      <c r="AR54" s="1061"/>
      <c r="AS54" s="1061"/>
      <c r="AT54" s="1061"/>
      <c r="AU54" s="1061"/>
      <c r="AV54" s="1061"/>
      <c r="AW54" s="1061"/>
      <c r="AX54" s="1061"/>
      <c r="AY54" s="1061"/>
      <c r="AZ54" s="1067"/>
      <c r="BA54" s="1067"/>
      <c r="BB54" s="1067"/>
      <c r="BC54" s="1067"/>
      <c r="BD54" s="1067"/>
      <c r="BE54" s="1052"/>
      <c r="BF54" s="1052"/>
      <c r="BG54" s="1052"/>
      <c r="BH54" s="1052"/>
      <c r="BI54" s="1053"/>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57"/>
      <c r="C55" s="1058"/>
      <c r="D55" s="1058"/>
      <c r="E55" s="1058"/>
      <c r="F55" s="1058"/>
      <c r="G55" s="1058"/>
      <c r="H55" s="1058"/>
      <c r="I55" s="1058"/>
      <c r="J55" s="1058"/>
      <c r="K55" s="1058"/>
      <c r="L55" s="1058"/>
      <c r="M55" s="1058"/>
      <c r="N55" s="1058"/>
      <c r="O55" s="1058"/>
      <c r="P55" s="1059"/>
      <c r="Q55" s="1060"/>
      <c r="R55" s="1061"/>
      <c r="S55" s="1061"/>
      <c r="T55" s="1061"/>
      <c r="U55" s="1061"/>
      <c r="V55" s="1061"/>
      <c r="W55" s="1061"/>
      <c r="X55" s="1061"/>
      <c r="Y55" s="1061"/>
      <c r="Z55" s="1061"/>
      <c r="AA55" s="1061"/>
      <c r="AB55" s="1061"/>
      <c r="AC55" s="1061"/>
      <c r="AD55" s="1061"/>
      <c r="AE55" s="1062"/>
      <c r="AF55" s="1063"/>
      <c r="AG55" s="1064"/>
      <c r="AH55" s="1064"/>
      <c r="AI55" s="1064"/>
      <c r="AJ55" s="1065"/>
      <c r="AK55" s="1066"/>
      <c r="AL55" s="1061"/>
      <c r="AM55" s="1061"/>
      <c r="AN55" s="1061"/>
      <c r="AO55" s="1061"/>
      <c r="AP55" s="1061"/>
      <c r="AQ55" s="1061"/>
      <c r="AR55" s="1061"/>
      <c r="AS55" s="1061"/>
      <c r="AT55" s="1061"/>
      <c r="AU55" s="1061"/>
      <c r="AV55" s="1061"/>
      <c r="AW55" s="1061"/>
      <c r="AX55" s="1061"/>
      <c r="AY55" s="1061"/>
      <c r="AZ55" s="1067"/>
      <c r="BA55" s="1067"/>
      <c r="BB55" s="1067"/>
      <c r="BC55" s="1067"/>
      <c r="BD55" s="1067"/>
      <c r="BE55" s="1052"/>
      <c r="BF55" s="1052"/>
      <c r="BG55" s="1052"/>
      <c r="BH55" s="1052"/>
      <c r="BI55" s="1053"/>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57"/>
      <c r="C56" s="1058"/>
      <c r="D56" s="1058"/>
      <c r="E56" s="1058"/>
      <c r="F56" s="1058"/>
      <c r="G56" s="1058"/>
      <c r="H56" s="1058"/>
      <c r="I56" s="1058"/>
      <c r="J56" s="1058"/>
      <c r="K56" s="1058"/>
      <c r="L56" s="1058"/>
      <c r="M56" s="1058"/>
      <c r="N56" s="1058"/>
      <c r="O56" s="1058"/>
      <c r="P56" s="1059"/>
      <c r="Q56" s="1060"/>
      <c r="R56" s="1061"/>
      <c r="S56" s="1061"/>
      <c r="T56" s="1061"/>
      <c r="U56" s="1061"/>
      <c r="V56" s="1061"/>
      <c r="W56" s="1061"/>
      <c r="X56" s="1061"/>
      <c r="Y56" s="1061"/>
      <c r="Z56" s="1061"/>
      <c r="AA56" s="1061"/>
      <c r="AB56" s="1061"/>
      <c r="AC56" s="1061"/>
      <c r="AD56" s="1061"/>
      <c r="AE56" s="1062"/>
      <c r="AF56" s="1063"/>
      <c r="AG56" s="1064"/>
      <c r="AH56" s="1064"/>
      <c r="AI56" s="1064"/>
      <c r="AJ56" s="1065"/>
      <c r="AK56" s="1066"/>
      <c r="AL56" s="1061"/>
      <c r="AM56" s="1061"/>
      <c r="AN56" s="1061"/>
      <c r="AO56" s="1061"/>
      <c r="AP56" s="1061"/>
      <c r="AQ56" s="1061"/>
      <c r="AR56" s="1061"/>
      <c r="AS56" s="1061"/>
      <c r="AT56" s="1061"/>
      <c r="AU56" s="1061"/>
      <c r="AV56" s="1061"/>
      <c r="AW56" s="1061"/>
      <c r="AX56" s="1061"/>
      <c r="AY56" s="1061"/>
      <c r="AZ56" s="1067"/>
      <c r="BA56" s="1067"/>
      <c r="BB56" s="1067"/>
      <c r="BC56" s="1067"/>
      <c r="BD56" s="1067"/>
      <c r="BE56" s="1052"/>
      <c r="BF56" s="1052"/>
      <c r="BG56" s="1052"/>
      <c r="BH56" s="1052"/>
      <c r="BI56" s="1053"/>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57"/>
      <c r="C57" s="1058"/>
      <c r="D57" s="1058"/>
      <c r="E57" s="1058"/>
      <c r="F57" s="1058"/>
      <c r="G57" s="1058"/>
      <c r="H57" s="1058"/>
      <c r="I57" s="1058"/>
      <c r="J57" s="1058"/>
      <c r="K57" s="1058"/>
      <c r="L57" s="1058"/>
      <c r="M57" s="1058"/>
      <c r="N57" s="1058"/>
      <c r="O57" s="1058"/>
      <c r="P57" s="1059"/>
      <c r="Q57" s="1060"/>
      <c r="R57" s="1061"/>
      <c r="S57" s="1061"/>
      <c r="T57" s="1061"/>
      <c r="U57" s="1061"/>
      <c r="V57" s="1061"/>
      <c r="W57" s="1061"/>
      <c r="X57" s="1061"/>
      <c r="Y57" s="1061"/>
      <c r="Z57" s="1061"/>
      <c r="AA57" s="1061"/>
      <c r="AB57" s="1061"/>
      <c r="AC57" s="1061"/>
      <c r="AD57" s="1061"/>
      <c r="AE57" s="1062"/>
      <c r="AF57" s="1063"/>
      <c r="AG57" s="1064"/>
      <c r="AH57" s="1064"/>
      <c r="AI57" s="1064"/>
      <c r="AJ57" s="1065"/>
      <c r="AK57" s="1066"/>
      <c r="AL57" s="1061"/>
      <c r="AM57" s="1061"/>
      <c r="AN57" s="1061"/>
      <c r="AO57" s="1061"/>
      <c r="AP57" s="1061"/>
      <c r="AQ57" s="1061"/>
      <c r="AR57" s="1061"/>
      <c r="AS57" s="1061"/>
      <c r="AT57" s="1061"/>
      <c r="AU57" s="1061"/>
      <c r="AV57" s="1061"/>
      <c r="AW57" s="1061"/>
      <c r="AX57" s="1061"/>
      <c r="AY57" s="1061"/>
      <c r="AZ57" s="1067"/>
      <c r="BA57" s="1067"/>
      <c r="BB57" s="1067"/>
      <c r="BC57" s="1067"/>
      <c r="BD57" s="1067"/>
      <c r="BE57" s="1052"/>
      <c r="BF57" s="1052"/>
      <c r="BG57" s="1052"/>
      <c r="BH57" s="1052"/>
      <c r="BI57" s="1053"/>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57"/>
      <c r="C58" s="1058"/>
      <c r="D58" s="1058"/>
      <c r="E58" s="1058"/>
      <c r="F58" s="1058"/>
      <c r="G58" s="1058"/>
      <c r="H58" s="1058"/>
      <c r="I58" s="1058"/>
      <c r="J58" s="1058"/>
      <c r="K58" s="1058"/>
      <c r="L58" s="1058"/>
      <c r="M58" s="1058"/>
      <c r="N58" s="1058"/>
      <c r="O58" s="1058"/>
      <c r="P58" s="1059"/>
      <c r="Q58" s="1060"/>
      <c r="R58" s="1061"/>
      <c r="S58" s="1061"/>
      <c r="T58" s="1061"/>
      <c r="U58" s="1061"/>
      <c r="V58" s="1061"/>
      <c r="W58" s="1061"/>
      <c r="X58" s="1061"/>
      <c r="Y58" s="1061"/>
      <c r="Z58" s="1061"/>
      <c r="AA58" s="1061"/>
      <c r="AB58" s="1061"/>
      <c r="AC58" s="1061"/>
      <c r="AD58" s="1061"/>
      <c r="AE58" s="1062"/>
      <c r="AF58" s="1063"/>
      <c r="AG58" s="1064"/>
      <c r="AH58" s="1064"/>
      <c r="AI58" s="1064"/>
      <c r="AJ58" s="1065"/>
      <c r="AK58" s="1066"/>
      <c r="AL58" s="1061"/>
      <c r="AM58" s="1061"/>
      <c r="AN58" s="1061"/>
      <c r="AO58" s="1061"/>
      <c r="AP58" s="1061"/>
      <c r="AQ58" s="1061"/>
      <c r="AR58" s="1061"/>
      <c r="AS58" s="1061"/>
      <c r="AT58" s="1061"/>
      <c r="AU58" s="1061"/>
      <c r="AV58" s="1061"/>
      <c r="AW58" s="1061"/>
      <c r="AX58" s="1061"/>
      <c r="AY58" s="1061"/>
      <c r="AZ58" s="1067"/>
      <c r="BA58" s="1067"/>
      <c r="BB58" s="1067"/>
      <c r="BC58" s="1067"/>
      <c r="BD58" s="1067"/>
      <c r="BE58" s="1052"/>
      <c r="BF58" s="1052"/>
      <c r="BG58" s="1052"/>
      <c r="BH58" s="1052"/>
      <c r="BI58" s="1053"/>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57"/>
      <c r="C59" s="1058"/>
      <c r="D59" s="1058"/>
      <c r="E59" s="1058"/>
      <c r="F59" s="1058"/>
      <c r="G59" s="1058"/>
      <c r="H59" s="1058"/>
      <c r="I59" s="1058"/>
      <c r="J59" s="1058"/>
      <c r="K59" s="1058"/>
      <c r="L59" s="1058"/>
      <c r="M59" s="1058"/>
      <c r="N59" s="1058"/>
      <c r="O59" s="1058"/>
      <c r="P59" s="1059"/>
      <c r="Q59" s="1060"/>
      <c r="R59" s="1061"/>
      <c r="S59" s="1061"/>
      <c r="T59" s="1061"/>
      <c r="U59" s="1061"/>
      <c r="V59" s="1061"/>
      <c r="W59" s="1061"/>
      <c r="X59" s="1061"/>
      <c r="Y59" s="1061"/>
      <c r="Z59" s="1061"/>
      <c r="AA59" s="1061"/>
      <c r="AB59" s="1061"/>
      <c r="AC59" s="1061"/>
      <c r="AD59" s="1061"/>
      <c r="AE59" s="1062"/>
      <c r="AF59" s="1063"/>
      <c r="AG59" s="1064"/>
      <c r="AH59" s="1064"/>
      <c r="AI59" s="1064"/>
      <c r="AJ59" s="1065"/>
      <c r="AK59" s="1066"/>
      <c r="AL59" s="1061"/>
      <c r="AM59" s="1061"/>
      <c r="AN59" s="1061"/>
      <c r="AO59" s="1061"/>
      <c r="AP59" s="1061"/>
      <c r="AQ59" s="1061"/>
      <c r="AR59" s="1061"/>
      <c r="AS59" s="1061"/>
      <c r="AT59" s="1061"/>
      <c r="AU59" s="1061"/>
      <c r="AV59" s="1061"/>
      <c r="AW59" s="1061"/>
      <c r="AX59" s="1061"/>
      <c r="AY59" s="1061"/>
      <c r="AZ59" s="1067"/>
      <c r="BA59" s="1067"/>
      <c r="BB59" s="1067"/>
      <c r="BC59" s="1067"/>
      <c r="BD59" s="1067"/>
      <c r="BE59" s="1052"/>
      <c r="BF59" s="1052"/>
      <c r="BG59" s="1052"/>
      <c r="BH59" s="1052"/>
      <c r="BI59" s="1053"/>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57"/>
      <c r="C60" s="1058"/>
      <c r="D60" s="1058"/>
      <c r="E60" s="1058"/>
      <c r="F60" s="1058"/>
      <c r="G60" s="1058"/>
      <c r="H60" s="1058"/>
      <c r="I60" s="1058"/>
      <c r="J60" s="1058"/>
      <c r="K60" s="1058"/>
      <c r="L60" s="1058"/>
      <c r="M60" s="1058"/>
      <c r="N60" s="1058"/>
      <c r="O60" s="1058"/>
      <c r="P60" s="1059"/>
      <c r="Q60" s="1060"/>
      <c r="R60" s="1061"/>
      <c r="S60" s="1061"/>
      <c r="T60" s="1061"/>
      <c r="U60" s="1061"/>
      <c r="V60" s="1061"/>
      <c r="W60" s="1061"/>
      <c r="X60" s="1061"/>
      <c r="Y60" s="1061"/>
      <c r="Z60" s="1061"/>
      <c r="AA60" s="1061"/>
      <c r="AB60" s="1061"/>
      <c r="AC60" s="1061"/>
      <c r="AD60" s="1061"/>
      <c r="AE60" s="1062"/>
      <c r="AF60" s="1063"/>
      <c r="AG60" s="1064"/>
      <c r="AH60" s="1064"/>
      <c r="AI60" s="1064"/>
      <c r="AJ60" s="1065"/>
      <c r="AK60" s="1066"/>
      <c r="AL60" s="1061"/>
      <c r="AM60" s="1061"/>
      <c r="AN60" s="1061"/>
      <c r="AO60" s="1061"/>
      <c r="AP60" s="1061"/>
      <c r="AQ60" s="1061"/>
      <c r="AR60" s="1061"/>
      <c r="AS60" s="1061"/>
      <c r="AT60" s="1061"/>
      <c r="AU60" s="1061"/>
      <c r="AV60" s="1061"/>
      <c r="AW60" s="1061"/>
      <c r="AX60" s="1061"/>
      <c r="AY60" s="1061"/>
      <c r="AZ60" s="1067"/>
      <c r="BA60" s="1067"/>
      <c r="BB60" s="1067"/>
      <c r="BC60" s="1067"/>
      <c r="BD60" s="1067"/>
      <c r="BE60" s="1052"/>
      <c r="BF60" s="1052"/>
      <c r="BG60" s="1052"/>
      <c r="BH60" s="1052"/>
      <c r="BI60" s="1053"/>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57"/>
      <c r="C61" s="1058"/>
      <c r="D61" s="1058"/>
      <c r="E61" s="1058"/>
      <c r="F61" s="1058"/>
      <c r="G61" s="1058"/>
      <c r="H61" s="1058"/>
      <c r="I61" s="1058"/>
      <c r="J61" s="1058"/>
      <c r="K61" s="1058"/>
      <c r="L61" s="1058"/>
      <c r="M61" s="1058"/>
      <c r="N61" s="1058"/>
      <c r="O61" s="1058"/>
      <c r="P61" s="1059"/>
      <c r="Q61" s="1060"/>
      <c r="R61" s="1061"/>
      <c r="S61" s="1061"/>
      <c r="T61" s="1061"/>
      <c r="U61" s="1061"/>
      <c r="V61" s="1061"/>
      <c r="W61" s="1061"/>
      <c r="X61" s="1061"/>
      <c r="Y61" s="1061"/>
      <c r="Z61" s="1061"/>
      <c r="AA61" s="1061"/>
      <c r="AB61" s="1061"/>
      <c r="AC61" s="1061"/>
      <c r="AD61" s="1061"/>
      <c r="AE61" s="1062"/>
      <c r="AF61" s="1063"/>
      <c r="AG61" s="1064"/>
      <c r="AH61" s="1064"/>
      <c r="AI61" s="1064"/>
      <c r="AJ61" s="1065"/>
      <c r="AK61" s="1066"/>
      <c r="AL61" s="1061"/>
      <c r="AM61" s="1061"/>
      <c r="AN61" s="1061"/>
      <c r="AO61" s="1061"/>
      <c r="AP61" s="1061"/>
      <c r="AQ61" s="1061"/>
      <c r="AR61" s="1061"/>
      <c r="AS61" s="1061"/>
      <c r="AT61" s="1061"/>
      <c r="AU61" s="1061"/>
      <c r="AV61" s="1061"/>
      <c r="AW61" s="1061"/>
      <c r="AX61" s="1061"/>
      <c r="AY61" s="1061"/>
      <c r="AZ61" s="1067"/>
      <c r="BA61" s="1067"/>
      <c r="BB61" s="1067"/>
      <c r="BC61" s="1067"/>
      <c r="BD61" s="1067"/>
      <c r="BE61" s="1052"/>
      <c r="BF61" s="1052"/>
      <c r="BG61" s="1052"/>
      <c r="BH61" s="1052"/>
      <c r="BI61" s="1053"/>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57"/>
      <c r="C62" s="1058"/>
      <c r="D62" s="1058"/>
      <c r="E62" s="1058"/>
      <c r="F62" s="1058"/>
      <c r="G62" s="1058"/>
      <c r="H62" s="1058"/>
      <c r="I62" s="1058"/>
      <c r="J62" s="1058"/>
      <c r="K62" s="1058"/>
      <c r="L62" s="1058"/>
      <c r="M62" s="1058"/>
      <c r="N62" s="1058"/>
      <c r="O62" s="1058"/>
      <c r="P62" s="1059"/>
      <c r="Q62" s="1060"/>
      <c r="R62" s="1061"/>
      <c r="S62" s="1061"/>
      <c r="T62" s="1061"/>
      <c r="U62" s="1061"/>
      <c r="V62" s="1061"/>
      <c r="W62" s="1061"/>
      <c r="X62" s="1061"/>
      <c r="Y62" s="1061"/>
      <c r="Z62" s="1061"/>
      <c r="AA62" s="1061"/>
      <c r="AB62" s="1061"/>
      <c r="AC62" s="1061"/>
      <c r="AD62" s="1061"/>
      <c r="AE62" s="1062"/>
      <c r="AF62" s="1063"/>
      <c r="AG62" s="1064"/>
      <c r="AH62" s="1064"/>
      <c r="AI62" s="1064"/>
      <c r="AJ62" s="1065"/>
      <c r="AK62" s="1066"/>
      <c r="AL62" s="1061"/>
      <c r="AM62" s="1061"/>
      <c r="AN62" s="1061"/>
      <c r="AO62" s="1061"/>
      <c r="AP62" s="1061"/>
      <c r="AQ62" s="1061"/>
      <c r="AR62" s="1061"/>
      <c r="AS62" s="1061"/>
      <c r="AT62" s="1061"/>
      <c r="AU62" s="1061"/>
      <c r="AV62" s="1061"/>
      <c r="AW62" s="1061"/>
      <c r="AX62" s="1061"/>
      <c r="AY62" s="1061"/>
      <c r="AZ62" s="1067"/>
      <c r="BA62" s="1067"/>
      <c r="BB62" s="1067"/>
      <c r="BC62" s="1067"/>
      <c r="BD62" s="1067"/>
      <c r="BE62" s="1052"/>
      <c r="BF62" s="1052"/>
      <c r="BG62" s="1052"/>
      <c r="BH62" s="1052"/>
      <c r="BI62" s="1053"/>
      <c r="BJ62" s="1054" t="s">
        <v>384</v>
      </c>
      <c r="BK62" s="1055"/>
      <c r="BL62" s="1055"/>
      <c r="BM62" s="1055"/>
      <c r="BN62" s="1056"/>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363</v>
      </c>
      <c r="B63" s="970" t="s">
        <v>385</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48"/>
      <c r="AF63" s="1049">
        <v>675</v>
      </c>
      <c r="AG63" s="985"/>
      <c r="AH63" s="985"/>
      <c r="AI63" s="985"/>
      <c r="AJ63" s="1050"/>
      <c r="AK63" s="1051"/>
      <c r="AL63" s="989"/>
      <c r="AM63" s="989"/>
      <c r="AN63" s="989"/>
      <c r="AO63" s="989"/>
      <c r="AP63" s="985">
        <v>5200</v>
      </c>
      <c r="AQ63" s="985"/>
      <c r="AR63" s="985"/>
      <c r="AS63" s="985"/>
      <c r="AT63" s="985"/>
      <c r="AU63" s="985">
        <v>4055</v>
      </c>
      <c r="AV63" s="985"/>
      <c r="AW63" s="985"/>
      <c r="AX63" s="985"/>
      <c r="AY63" s="985"/>
      <c r="AZ63" s="1045"/>
      <c r="BA63" s="1045"/>
      <c r="BB63" s="1045"/>
      <c r="BC63" s="1045"/>
      <c r="BD63" s="1045"/>
      <c r="BE63" s="986"/>
      <c r="BF63" s="986"/>
      <c r="BG63" s="986"/>
      <c r="BH63" s="986"/>
      <c r="BI63" s="987"/>
      <c r="BJ63" s="1046" t="s">
        <v>109</v>
      </c>
      <c r="BK63" s="977"/>
      <c r="BL63" s="977"/>
      <c r="BM63" s="977"/>
      <c r="BN63" s="1047"/>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387</v>
      </c>
      <c r="B66" s="1022"/>
      <c r="C66" s="1022"/>
      <c r="D66" s="1022"/>
      <c r="E66" s="1022"/>
      <c r="F66" s="1022"/>
      <c r="G66" s="1022"/>
      <c r="H66" s="1022"/>
      <c r="I66" s="1022"/>
      <c r="J66" s="1022"/>
      <c r="K66" s="1022"/>
      <c r="L66" s="1022"/>
      <c r="M66" s="1022"/>
      <c r="N66" s="1022"/>
      <c r="O66" s="1022"/>
      <c r="P66" s="1023"/>
      <c r="Q66" s="1027" t="s">
        <v>388</v>
      </c>
      <c r="R66" s="1028"/>
      <c r="S66" s="1028"/>
      <c r="T66" s="1028"/>
      <c r="U66" s="1029"/>
      <c r="V66" s="1027" t="s">
        <v>389</v>
      </c>
      <c r="W66" s="1028"/>
      <c r="X66" s="1028"/>
      <c r="Y66" s="1028"/>
      <c r="Z66" s="1029"/>
      <c r="AA66" s="1027" t="s">
        <v>390</v>
      </c>
      <c r="AB66" s="1028"/>
      <c r="AC66" s="1028"/>
      <c r="AD66" s="1028"/>
      <c r="AE66" s="1029"/>
      <c r="AF66" s="1033" t="s">
        <v>391</v>
      </c>
      <c r="AG66" s="1034"/>
      <c r="AH66" s="1034"/>
      <c r="AI66" s="1034"/>
      <c r="AJ66" s="1035"/>
      <c r="AK66" s="1027" t="s">
        <v>392</v>
      </c>
      <c r="AL66" s="1022"/>
      <c r="AM66" s="1022"/>
      <c r="AN66" s="1022"/>
      <c r="AO66" s="1023"/>
      <c r="AP66" s="1027" t="s">
        <v>393</v>
      </c>
      <c r="AQ66" s="1028"/>
      <c r="AR66" s="1028"/>
      <c r="AS66" s="1028"/>
      <c r="AT66" s="1029"/>
      <c r="AU66" s="1027" t="s">
        <v>394</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546</v>
      </c>
      <c r="C68" s="1012"/>
      <c r="D68" s="1012"/>
      <c r="E68" s="1012"/>
      <c r="F68" s="1012"/>
      <c r="G68" s="1012"/>
      <c r="H68" s="1012"/>
      <c r="I68" s="1012"/>
      <c r="J68" s="1012"/>
      <c r="K68" s="1012"/>
      <c r="L68" s="1012"/>
      <c r="M68" s="1012"/>
      <c r="N68" s="1012"/>
      <c r="O68" s="1012"/>
      <c r="P68" s="1013"/>
      <c r="Q68" s="1014">
        <v>1555</v>
      </c>
      <c r="R68" s="1008"/>
      <c r="S68" s="1008"/>
      <c r="T68" s="1008"/>
      <c r="U68" s="1008"/>
      <c r="V68" s="1008">
        <v>1494</v>
      </c>
      <c r="W68" s="1008"/>
      <c r="X68" s="1008"/>
      <c r="Y68" s="1008"/>
      <c r="Z68" s="1008"/>
      <c r="AA68" s="1008">
        <v>60</v>
      </c>
      <c r="AB68" s="1008"/>
      <c r="AC68" s="1008"/>
      <c r="AD68" s="1008"/>
      <c r="AE68" s="1008"/>
      <c r="AF68" s="1008">
        <v>60</v>
      </c>
      <c r="AG68" s="1008"/>
      <c r="AH68" s="1008"/>
      <c r="AI68" s="1008"/>
      <c r="AJ68" s="1008"/>
      <c r="AK68" s="1008" t="s">
        <v>541</v>
      </c>
      <c r="AL68" s="1008"/>
      <c r="AM68" s="1008"/>
      <c r="AN68" s="1008"/>
      <c r="AO68" s="1008"/>
      <c r="AP68" s="1008">
        <v>805</v>
      </c>
      <c r="AQ68" s="1008"/>
      <c r="AR68" s="1008"/>
      <c r="AS68" s="1008"/>
      <c r="AT68" s="1008"/>
      <c r="AU68" s="1008">
        <v>101</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547</v>
      </c>
      <c r="C69" s="1001"/>
      <c r="D69" s="1001"/>
      <c r="E69" s="1001"/>
      <c r="F69" s="1001"/>
      <c r="G69" s="1001"/>
      <c r="H69" s="1001"/>
      <c r="I69" s="1001"/>
      <c r="J69" s="1001"/>
      <c r="K69" s="1001"/>
      <c r="L69" s="1001"/>
      <c r="M69" s="1001"/>
      <c r="N69" s="1001"/>
      <c r="O69" s="1001"/>
      <c r="P69" s="1002"/>
      <c r="Q69" s="1003">
        <v>46</v>
      </c>
      <c r="R69" s="997"/>
      <c r="S69" s="997"/>
      <c r="T69" s="997"/>
      <c r="U69" s="997"/>
      <c r="V69" s="997">
        <v>39</v>
      </c>
      <c r="W69" s="997"/>
      <c r="X69" s="997"/>
      <c r="Y69" s="997"/>
      <c r="Z69" s="997"/>
      <c r="AA69" s="997">
        <v>7</v>
      </c>
      <c r="AB69" s="997"/>
      <c r="AC69" s="997"/>
      <c r="AD69" s="997"/>
      <c r="AE69" s="997"/>
      <c r="AF69" s="997">
        <v>7</v>
      </c>
      <c r="AG69" s="997"/>
      <c r="AH69" s="997"/>
      <c r="AI69" s="997"/>
      <c r="AJ69" s="997"/>
      <c r="AK69" s="997" t="s">
        <v>541</v>
      </c>
      <c r="AL69" s="997"/>
      <c r="AM69" s="997"/>
      <c r="AN69" s="997"/>
      <c r="AO69" s="997"/>
      <c r="AP69" s="997" t="s">
        <v>543</v>
      </c>
      <c r="AQ69" s="997"/>
      <c r="AR69" s="997"/>
      <c r="AS69" s="997"/>
      <c r="AT69" s="997"/>
      <c r="AU69" s="997" t="s">
        <v>548</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c r="C70" s="1001"/>
      <c r="D70" s="1001"/>
      <c r="E70" s="1001"/>
      <c r="F70" s="1001"/>
      <c r="G70" s="1001"/>
      <c r="H70" s="1001"/>
      <c r="I70" s="1001"/>
      <c r="J70" s="1001"/>
      <c r="K70" s="1001"/>
      <c r="L70" s="1001"/>
      <c r="M70" s="1001"/>
      <c r="N70" s="1001"/>
      <c r="O70" s="1001"/>
      <c r="P70" s="1002"/>
      <c r="Q70" s="1003"/>
      <c r="R70" s="997"/>
      <c r="S70" s="997"/>
      <c r="T70" s="997"/>
      <c r="U70" s="997"/>
      <c r="V70" s="997"/>
      <c r="W70" s="997"/>
      <c r="X70" s="997"/>
      <c r="Y70" s="997"/>
      <c r="Z70" s="997"/>
      <c r="AA70" s="997"/>
      <c r="AB70" s="997"/>
      <c r="AC70" s="997"/>
      <c r="AD70" s="997"/>
      <c r="AE70" s="997"/>
      <c r="AF70" s="997"/>
      <c r="AG70" s="997"/>
      <c r="AH70" s="997"/>
      <c r="AI70" s="997"/>
      <c r="AJ70" s="997"/>
      <c r="AK70" s="997"/>
      <c r="AL70" s="997"/>
      <c r="AM70" s="997"/>
      <c r="AN70" s="997"/>
      <c r="AO70" s="997"/>
      <c r="AP70" s="997"/>
      <c r="AQ70" s="997"/>
      <c r="AR70" s="997"/>
      <c r="AS70" s="997"/>
      <c r="AT70" s="997"/>
      <c r="AU70" s="997"/>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c r="C71" s="1001"/>
      <c r="D71" s="1001"/>
      <c r="E71" s="1001"/>
      <c r="F71" s="1001"/>
      <c r="G71" s="1001"/>
      <c r="H71" s="1001"/>
      <c r="I71" s="1001"/>
      <c r="J71" s="1001"/>
      <c r="K71" s="1001"/>
      <c r="L71" s="1001"/>
      <c r="M71" s="1001"/>
      <c r="N71" s="1001"/>
      <c r="O71" s="1001"/>
      <c r="P71" s="1002"/>
      <c r="Q71" s="1003"/>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c r="C72" s="1001"/>
      <c r="D72" s="1001"/>
      <c r="E72" s="1001"/>
      <c r="F72" s="1001"/>
      <c r="G72" s="1001"/>
      <c r="H72" s="1001"/>
      <c r="I72" s="1001"/>
      <c r="J72" s="1001"/>
      <c r="K72" s="1001"/>
      <c r="L72" s="1001"/>
      <c r="M72" s="1001"/>
      <c r="N72" s="1001"/>
      <c r="O72" s="1001"/>
      <c r="P72" s="1002"/>
      <c r="Q72" s="1003"/>
      <c r="R72" s="997"/>
      <c r="S72" s="997"/>
      <c r="T72" s="997"/>
      <c r="U72" s="997"/>
      <c r="V72" s="997"/>
      <c r="W72" s="997"/>
      <c r="X72" s="997"/>
      <c r="Y72" s="997"/>
      <c r="Z72" s="997"/>
      <c r="AA72" s="997"/>
      <c r="AB72" s="997"/>
      <c r="AC72" s="997"/>
      <c r="AD72" s="997"/>
      <c r="AE72" s="997"/>
      <c r="AF72" s="997"/>
      <c r="AG72" s="997"/>
      <c r="AH72" s="997"/>
      <c r="AI72" s="997"/>
      <c r="AJ72" s="997"/>
      <c r="AK72" s="997"/>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363</v>
      </c>
      <c r="B88" s="970" t="s">
        <v>395</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67</v>
      </c>
      <c r="AG88" s="985"/>
      <c r="AH88" s="985"/>
      <c r="AI88" s="985"/>
      <c r="AJ88" s="985"/>
      <c r="AK88" s="989"/>
      <c r="AL88" s="989"/>
      <c r="AM88" s="989"/>
      <c r="AN88" s="989"/>
      <c r="AO88" s="989"/>
      <c r="AP88" s="985">
        <v>805</v>
      </c>
      <c r="AQ88" s="985"/>
      <c r="AR88" s="985"/>
      <c r="AS88" s="985"/>
      <c r="AT88" s="985"/>
      <c r="AU88" s="985">
        <v>101</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396</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397</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398</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401</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402</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403</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404</v>
      </c>
      <c r="AB109" s="918"/>
      <c r="AC109" s="918"/>
      <c r="AD109" s="918"/>
      <c r="AE109" s="919"/>
      <c r="AF109" s="920" t="s">
        <v>283</v>
      </c>
      <c r="AG109" s="918"/>
      <c r="AH109" s="918"/>
      <c r="AI109" s="918"/>
      <c r="AJ109" s="919"/>
      <c r="AK109" s="920" t="s">
        <v>282</v>
      </c>
      <c r="AL109" s="918"/>
      <c r="AM109" s="918"/>
      <c r="AN109" s="918"/>
      <c r="AO109" s="919"/>
      <c r="AP109" s="920" t="s">
        <v>405</v>
      </c>
      <c r="AQ109" s="918"/>
      <c r="AR109" s="918"/>
      <c r="AS109" s="918"/>
      <c r="AT109" s="949"/>
      <c r="AU109" s="917" t="s">
        <v>403</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404</v>
      </c>
      <c r="BR109" s="918"/>
      <c r="BS109" s="918"/>
      <c r="BT109" s="918"/>
      <c r="BU109" s="919"/>
      <c r="BV109" s="920" t="s">
        <v>283</v>
      </c>
      <c r="BW109" s="918"/>
      <c r="BX109" s="918"/>
      <c r="BY109" s="918"/>
      <c r="BZ109" s="919"/>
      <c r="CA109" s="920" t="s">
        <v>282</v>
      </c>
      <c r="CB109" s="918"/>
      <c r="CC109" s="918"/>
      <c r="CD109" s="918"/>
      <c r="CE109" s="919"/>
      <c r="CF109" s="958" t="s">
        <v>405</v>
      </c>
      <c r="CG109" s="958"/>
      <c r="CH109" s="958"/>
      <c r="CI109" s="958"/>
      <c r="CJ109" s="958"/>
      <c r="CK109" s="920" t="s">
        <v>406</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404</v>
      </c>
      <c r="DH109" s="918"/>
      <c r="DI109" s="918"/>
      <c r="DJ109" s="918"/>
      <c r="DK109" s="919"/>
      <c r="DL109" s="920" t="s">
        <v>283</v>
      </c>
      <c r="DM109" s="918"/>
      <c r="DN109" s="918"/>
      <c r="DO109" s="918"/>
      <c r="DP109" s="919"/>
      <c r="DQ109" s="920" t="s">
        <v>282</v>
      </c>
      <c r="DR109" s="918"/>
      <c r="DS109" s="918"/>
      <c r="DT109" s="918"/>
      <c r="DU109" s="919"/>
      <c r="DV109" s="920" t="s">
        <v>405</v>
      </c>
      <c r="DW109" s="918"/>
      <c r="DX109" s="918"/>
      <c r="DY109" s="918"/>
      <c r="DZ109" s="949"/>
    </row>
    <row r="110" spans="1:131" s="197" customFormat="1" ht="26.25" customHeight="1" x14ac:dyDescent="0.15">
      <c r="A110" s="787" t="s">
        <v>407</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1776929</v>
      </c>
      <c r="AB110" s="903"/>
      <c r="AC110" s="903"/>
      <c r="AD110" s="903"/>
      <c r="AE110" s="904"/>
      <c r="AF110" s="905">
        <v>1728823</v>
      </c>
      <c r="AG110" s="903"/>
      <c r="AH110" s="903"/>
      <c r="AI110" s="903"/>
      <c r="AJ110" s="904"/>
      <c r="AK110" s="905">
        <v>1660196</v>
      </c>
      <c r="AL110" s="903"/>
      <c r="AM110" s="903"/>
      <c r="AN110" s="903"/>
      <c r="AO110" s="904"/>
      <c r="AP110" s="906">
        <v>30.3</v>
      </c>
      <c r="AQ110" s="907"/>
      <c r="AR110" s="907"/>
      <c r="AS110" s="907"/>
      <c r="AT110" s="908"/>
      <c r="AU110" s="950" t="s">
        <v>61</v>
      </c>
      <c r="AV110" s="951"/>
      <c r="AW110" s="951"/>
      <c r="AX110" s="951"/>
      <c r="AY110" s="952"/>
      <c r="AZ110" s="846" t="s">
        <v>408</v>
      </c>
      <c r="BA110" s="788"/>
      <c r="BB110" s="788"/>
      <c r="BC110" s="788"/>
      <c r="BD110" s="788"/>
      <c r="BE110" s="788"/>
      <c r="BF110" s="788"/>
      <c r="BG110" s="788"/>
      <c r="BH110" s="788"/>
      <c r="BI110" s="788"/>
      <c r="BJ110" s="788"/>
      <c r="BK110" s="788"/>
      <c r="BL110" s="788"/>
      <c r="BM110" s="788"/>
      <c r="BN110" s="788"/>
      <c r="BO110" s="788"/>
      <c r="BP110" s="789"/>
      <c r="BQ110" s="829">
        <v>13595748</v>
      </c>
      <c r="BR110" s="830"/>
      <c r="BS110" s="830"/>
      <c r="BT110" s="830"/>
      <c r="BU110" s="830"/>
      <c r="BV110" s="830">
        <v>12959990</v>
      </c>
      <c r="BW110" s="830"/>
      <c r="BX110" s="830"/>
      <c r="BY110" s="830"/>
      <c r="BZ110" s="830"/>
      <c r="CA110" s="830">
        <v>11944644</v>
      </c>
      <c r="CB110" s="830"/>
      <c r="CC110" s="830"/>
      <c r="CD110" s="830"/>
      <c r="CE110" s="830"/>
      <c r="CF110" s="891">
        <v>218.3</v>
      </c>
      <c r="CG110" s="892"/>
      <c r="CH110" s="892"/>
      <c r="CI110" s="892"/>
      <c r="CJ110" s="892"/>
      <c r="CK110" s="946" t="s">
        <v>409</v>
      </c>
      <c r="CL110" s="894"/>
      <c r="CM110" s="899" t="s">
        <v>410</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411</v>
      </c>
      <c r="DH110" s="830"/>
      <c r="DI110" s="830"/>
      <c r="DJ110" s="830"/>
      <c r="DK110" s="830"/>
      <c r="DL110" s="830" t="s">
        <v>411</v>
      </c>
      <c r="DM110" s="830"/>
      <c r="DN110" s="830"/>
      <c r="DO110" s="830"/>
      <c r="DP110" s="830"/>
      <c r="DQ110" s="830" t="s">
        <v>411</v>
      </c>
      <c r="DR110" s="830"/>
      <c r="DS110" s="830"/>
      <c r="DT110" s="830"/>
      <c r="DU110" s="830"/>
      <c r="DV110" s="831" t="s">
        <v>411</v>
      </c>
      <c r="DW110" s="831"/>
      <c r="DX110" s="831"/>
      <c r="DY110" s="831"/>
      <c r="DZ110" s="832"/>
    </row>
    <row r="111" spans="1:131" s="197" customFormat="1" ht="26.25" customHeight="1" x14ac:dyDescent="0.15">
      <c r="A111" s="808" t="s">
        <v>412</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413</v>
      </c>
      <c r="BA111" s="798"/>
      <c r="BB111" s="798"/>
      <c r="BC111" s="798"/>
      <c r="BD111" s="798"/>
      <c r="BE111" s="798"/>
      <c r="BF111" s="798"/>
      <c r="BG111" s="798"/>
      <c r="BH111" s="798"/>
      <c r="BI111" s="798"/>
      <c r="BJ111" s="798"/>
      <c r="BK111" s="798"/>
      <c r="BL111" s="798"/>
      <c r="BM111" s="798"/>
      <c r="BN111" s="798"/>
      <c r="BO111" s="798"/>
      <c r="BP111" s="799"/>
      <c r="BQ111" s="800">
        <v>968584</v>
      </c>
      <c r="BR111" s="801"/>
      <c r="BS111" s="801"/>
      <c r="BT111" s="801"/>
      <c r="BU111" s="801"/>
      <c r="BV111" s="801">
        <v>815108</v>
      </c>
      <c r="BW111" s="801"/>
      <c r="BX111" s="801"/>
      <c r="BY111" s="801"/>
      <c r="BZ111" s="801"/>
      <c r="CA111" s="801">
        <v>669152</v>
      </c>
      <c r="CB111" s="801"/>
      <c r="CC111" s="801"/>
      <c r="CD111" s="801"/>
      <c r="CE111" s="801"/>
      <c r="CF111" s="878">
        <v>12.2</v>
      </c>
      <c r="CG111" s="879"/>
      <c r="CH111" s="879"/>
      <c r="CI111" s="879"/>
      <c r="CJ111" s="879"/>
      <c r="CK111" s="947"/>
      <c r="CL111" s="896"/>
      <c r="CM111" s="833" t="s">
        <v>414</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109</v>
      </c>
      <c r="DH111" s="801"/>
      <c r="DI111" s="801"/>
      <c r="DJ111" s="801"/>
      <c r="DK111" s="801"/>
      <c r="DL111" s="801" t="s">
        <v>109</v>
      </c>
      <c r="DM111" s="801"/>
      <c r="DN111" s="801"/>
      <c r="DO111" s="801"/>
      <c r="DP111" s="801"/>
      <c r="DQ111" s="801" t="s">
        <v>109</v>
      </c>
      <c r="DR111" s="801"/>
      <c r="DS111" s="801"/>
      <c r="DT111" s="801"/>
      <c r="DU111" s="801"/>
      <c r="DV111" s="853" t="s">
        <v>109</v>
      </c>
      <c r="DW111" s="853"/>
      <c r="DX111" s="853"/>
      <c r="DY111" s="853"/>
      <c r="DZ111" s="854"/>
    </row>
    <row r="112" spans="1:131" s="197" customFormat="1" ht="26.25" customHeight="1" x14ac:dyDescent="0.15">
      <c r="A112" s="932" t="s">
        <v>415</v>
      </c>
      <c r="B112" s="933"/>
      <c r="C112" s="798" t="s">
        <v>416</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109</v>
      </c>
      <c r="AB112" s="814"/>
      <c r="AC112" s="814"/>
      <c r="AD112" s="814"/>
      <c r="AE112" s="815"/>
      <c r="AF112" s="816" t="s">
        <v>109</v>
      </c>
      <c r="AG112" s="814"/>
      <c r="AH112" s="814"/>
      <c r="AI112" s="814"/>
      <c r="AJ112" s="815"/>
      <c r="AK112" s="816" t="s">
        <v>109</v>
      </c>
      <c r="AL112" s="814"/>
      <c r="AM112" s="814"/>
      <c r="AN112" s="814"/>
      <c r="AO112" s="815"/>
      <c r="AP112" s="784" t="s">
        <v>109</v>
      </c>
      <c r="AQ112" s="785"/>
      <c r="AR112" s="785"/>
      <c r="AS112" s="785"/>
      <c r="AT112" s="786"/>
      <c r="AU112" s="953"/>
      <c r="AV112" s="954"/>
      <c r="AW112" s="954"/>
      <c r="AX112" s="954"/>
      <c r="AY112" s="955"/>
      <c r="AZ112" s="797" t="s">
        <v>417</v>
      </c>
      <c r="BA112" s="798"/>
      <c r="BB112" s="798"/>
      <c r="BC112" s="798"/>
      <c r="BD112" s="798"/>
      <c r="BE112" s="798"/>
      <c r="BF112" s="798"/>
      <c r="BG112" s="798"/>
      <c r="BH112" s="798"/>
      <c r="BI112" s="798"/>
      <c r="BJ112" s="798"/>
      <c r="BK112" s="798"/>
      <c r="BL112" s="798"/>
      <c r="BM112" s="798"/>
      <c r="BN112" s="798"/>
      <c r="BO112" s="798"/>
      <c r="BP112" s="799"/>
      <c r="BQ112" s="800">
        <v>4519383</v>
      </c>
      <c r="BR112" s="801"/>
      <c r="BS112" s="801"/>
      <c r="BT112" s="801"/>
      <c r="BU112" s="801"/>
      <c r="BV112" s="801">
        <v>4299704</v>
      </c>
      <c r="BW112" s="801"/>
      <c r="BX112" s="801"/>
      <c r="BY112" s="801"/>
      <c r="BZ112" s="801"/>
      <c r="CA112" s="801">
        <v>4055240</v>
      </c>
      <c r="CB112" s="801"/>
      <c r="CC112" s="801"/>
      <c r="CD112" s="801"/>
      <c r="CE112" s="801"/>
      <c r="CF112" s="878">
        <v>74.099999999999994</v>
      </c>
      <c r="CG112" s="879"/>
      <c r="CH112" s="879"/>
      <c r="CI112" s="879"/>
      <c r="CJ112" s="879"/>
      <c r="CK112" s="947"/>
      <c r="CL112" s="896"/>
      <c r="CM112" s="833" t="s">
        <v>418</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v>845370</v>
      </c>
      <c r="DH112" s="801"/>
      <c r="DI112" s="801"/>
      <c r="DJ112" s="801"/>
      <c r="DK112" s="801"/>
      <c r="DL112" s="801">
        <v>741541</v>
      </c>
      <c r="DM112" s="801"/>
      <c r="DN112" s="801"/>
      <c r="DO112" s="801"/>
      <c r="DP112" s="801"/>
      <c r="DQ112" s="801">
        <v>632807</v>
      </c>
      <c r="DR112" s="801"/>
      <c r="DS112" s="801"/>
      <c r="DT112" s="801"/>
      <c r="DU112" s="801"/>
      <c r="DV112" s="853">
        <v>11.6</v>
      </c>
      <c r="DW112" s="853"/>
      <c r="DX112" s="853"/>
      <c r="DY112" s="853"/>
      <c r="DZ112" s="854"/>
    </row>
    <row r="113" spans="1:130" s="197" customFormat="1" ht="26.25" customHeight="1" x14ac:dyDescent="0.15">
      <c r="A113" s="934"/>
      <c r="B113" s="935"/>
      <c r="C113" s="798" t="s">
        <v>419</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363134</v>
      </c>
      <c r="AB113" s="939"/>
      <c r="AC113" s="939"/>
      <c r="AD113" s="939"/>
      <c r="AE113" s="940"/>
      <c r="AF113" s="941">
        <v>367586</v>
      </c>
      <c r="AG113" s="939"/>
      <c r="AH113" s="939"/>
      <c r="AI113" s="939"/>
      <c r="AJ113" s="940"/>
      <c r="AK113" s="941">
        <v>375311</v>
      </c>
      <c r="AL113" s="939"/>
      <c r="AM113" s="939"/>
      <c r="AN113" s="939"/>
      <c r="AO113" s="940"/>
      <c r="AP113" s="942">
        <v>6.9</v>
      </c>
      <c r="AQ113" s="943"/>
      <c r="AR113" s="943"/>
      <c r="AS113" s="943"/>
      <c r="AT113" s="944"/>
      <c r="AU113" s="953"/>
      <c r="AV113" s="954"/>
      <c r="AW113" s="954"/>
      <c r="AX113" s="954"/>
      <c r="AY113" s="955"/>
      <c r="AZ113" s="797" t="s">
        <v>420</v>
      </c>
      <c r="BA113" s="798"/>
      <c r="BB113" s="798"/>
      <c r="BC113" s="798"/>
      <c r="BD113" s="798"/>
      <c r="BE113" s="798"/>
      <c r="BF113" s="798"/>
      <c r="BG113" s="798"/>
      <c r="BH113" s="798"/>
      <c r="BI113" s="798"/>
      <c r="BJ113" s="798"/>
      <c r="BK113" s="798"/>
      <c r="BL113" s="798"/>
      <c r="BM113" s="798"/>
      <c r="BN113" s="798"/>
      <c r="BO113" s="798"/>
      <c r="BP113" s="799"/>
      <c r="BQ113" s="800">
        <v>211421</v>
      </c>
      <c r="BR113" s="801"/>
      <c r="BS113" s="801"/>
      <c r="BT113" s="801"/>
      <c r="BU113" s="801"/>
      <c r="BV113" s="801">
        <v>158056</v>
      </c>
      <c r="BW113" s="801"/>
      <c r="BX113" s="801"/>
      <c r="BY113" s="801"/>
      <c r="BZ113" s="801"/>
      <c r="CA113" s="801">
        <v>100971</v>
      </c>
      <c r="CB113" s="801"/>
      <c r="CC113" s="801"/>
      <c r="CD113" s="801"/>
      <c r="CE113" s="801"/>
      <c r="CF113" s="878">
        <v>1.8</v>
      </c>
      <c r="CG113" s="879"/>
      <c r="CH113" s="879"/>
      <c r="CI113" s="879"/>
      <c r="CJ113" s="879"/>
      <c r="CK113" s="947"/>
      <c r="CL113" s="896"/>
      <c r="CM113" s="833" t="s">
        <v>421</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109</v>
      </c>
      <c r="DH113" s="814"/>
      <c r="DI113" s="814"/>
      <c r="DJ113" s="814"/>
      <c r="DK113" s="815"/>
      <c r="DL113" s="816" t="s">
        <v>109</v>
      </c>
      <c r="DM113" s="814"/>
      <c r="DN113" s="814"/>
      <c r="DO113" s="814"/>
      <c r="DP113" s="815"/>
      <c r="DQ113" s="816" t="s">
        <v>109</v>
      </c>
      <c r="DR113" s="814"/>
      <c r="DS113" s="814"/>
      <c r="DT113" s="814"/>
      <c r="DU113" s="815"/>
      <c r="DV113" s="784" t="s">
        <v>109</v>
      </c>
      <c r="DW113" s="785"/>
      <c r="DX113" s="785"/>
      <c r="DY113" s="785"/>
      <c r="DZ113" s="786"/>
    </row>
    <row r="114" spans="1:130" s="197" customFormat="1" ht="26.25" customHeight="1" x14ac:dyDescent="0.15">
      <c r="A114" s="934"/>
      <c r="B114" s="935"/>
      <c r="C114" s="798" t="s">
        <v>422</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58743</v>
      </c>
      <c r="AB114" s="814"/>
      <c r="AC114" s="814"/>
      <c r="AD114" s="814"/>
      <c r="AE114" s="815"/>
      <c r="AF114" s="816">
        <v>58430</v>
      </c>
      <c r="AG114" s="814"/>
      <c r="AH114" s="814"/>
      <c r="AI114" s="814"/>
      <c r="AJ114" s="815"/>
      <c r="AK114" s="816">
        <v>58060</v>
      </c>
      <c r="AL114" s="814"/>
      <c r="AM114" s="814"/>
      <c r="AN114" s="814"/>
      <c r="AO114" s="815"/>
      <c r="AP114" s="784">
        <v>1.1000000000000001</v>
      </c>
      <c r="AQ114" s="785"/>
      <c r="AR114" s="785"/>
      <c r="AS114" s="785"/>
      <c r="AT114" s="786"/>
      <c r="AU114" s="953"/>
      <c r="AV114" s="954"/>
      <c r="AW114" s="954"/>
      <c r="AX114" s="954"/>
      <c r="AY114" s="955"/>
      <c r="AZ114" s="797" t="s">
        <v>423</v>
      </c>
      <c r="BA114" s="798"/>
      <c r="BB114" s="798"/>
      <c r="BC114" s="798"/>
      <c r="BD114" s="798"/>
      <c r="BE114" s="798"/>
      <c r="BF114" s="798"/>
      <c r="BG114" s="798"/>
      <c r="BH114" s="798"/>
      <c r="BI114" s="798"/>
      <c r="BJ114" s="798"/>
      <c r="BK114" s="798"/>
      <c r="BL114" s="798"/>
      <c r="BM114" s="798"/>
      <c r="BN114" s="798"/>
      <c r="BO114" s="798"/>
      <c r="BP114" s="799"/>
      <c r="BQ114" s="800">
        <v>2432840</v>
      </c>
      <c r="BR114" s="801"/>
      <c r="BS114" s="801"/>
      <c r="BT114" s="801"/>
      <c r="BU114" s="801"/>
      <c r="BV114" s="801">
        <v>2227602</v>
      </c>
      <c r="BW114" s="801"/>
      <c r="BX114" s="801"/>
      <c r="BY114" s="801"/>
      <c r="BZ114" s="801"/>
      <c r="CA114" s="801">
        <v>2000744</v>
      </c>
      <c r="CB114" s="801"/>
      <c r="CC114" s="801"/>
      <c r="CD114" s="801"/>
      <c r="CE114" s="801"/>
      <c r="CF114" s="878">
        <v>36.6</v>
      </c>
      <c r="CG114" s="879"/>
      <c r="CH114" s="879"/>
      <c r="CI114" s="879"/>
      <c r="CJ114" s="879"/>
      <c r="CK114" s="947"/>
      <c r="CL114" s="896"/>
      <c r="CM114" s="833" t="s">
        <v>424</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109</v>
      </c>
      <c r="DH114" s="814"/>
      <c r="DI114" s="814"/>
      <c r="DJ114" s="814"/>
      <c r="DK114" s="815"/>
      <c r="DL114" s="816" t="s">
        <v>109</v>
      </c>
      <c r="DM114" s="814"/>
      <c r="DN114" s="814"/>
      <c r="DO114" s="814"/>
      <c r="DP114" s="815"/>
      <c r="DQ114" s="816" t="s">
        <v>109</v>
      </c>
      <c r="DR114" s="814"/>
      <c r="DS114" s="814"/>
      <c r="DT114" s="814"/>
      <c r="DU114" s="815"/>
      <c r="DV114" s="784" t="s">
        <v>109</v>
      </c>
      <c r="DW114" s="785"/>
      <c r="DX114" s="785"/>
      <c r="DY114" s="785"/>
      <c r="DZ114" s="786"/>
    </row>
    <row r="115" spans="1:130" s="197" customFormat="1" ht="26.25" customHeight="1" x14ac:dyDescent="0.15">
      <c r="A115" s="934"/>
      <c r="B115" s="935"/>
      <c r="C115" s="798" t="s">
        <v>425</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151741</v>
      </c>
      <c r="AB115" s="939"/>
      <c r="AC115" s="939"/>
      <c r="AD115" s="939"/>
      <c r="AE115" s="940"/>
      <c r="AF115" s="941">
        <v>130869</v>
      </c>
      <c r="AG115" s="939"/>
      <c r="AH115" s="939"/>
      <c r="AI115" s="939"/>
      <c r="AJ115" s="940"/>
      <c r="AK115" s="941">
        <v>126058</v>
      </c>
      <c r="AL115" s="939"/>
      <c r="AM115" s="939"/>
      <c r="AN115" s="939"/>
      <c r="AO115" s="940"/>
      <c r="AP115" s="942">
        <v>2.2999999999999998</v>
      </c>
      <c r="AQ115" s="943"/>
      <c r="AR115" s="943"/>
      <c r="AS115" s="943"/>
      <c r="AT115" s="944"/>
      <c r="AU115" s="953"/>
      <c r="AV115" s="954"/>
      <c r="AW115" s="954"/>
      <c r="AX115" s="954"/>
      <c r="AY115" s="955"/>
      <c r="AZ115" s="797" t="s">
        <v>426</v>
      </c>
      <c r="BA115" s="798"/>
      <c r="BB115" s="798"/>
      <c r="BC115" s="798"/>
      <c r="BD115" s="798"/>
      <c r="BE115" s="798"/>
      <c r="BF115" s="798"/>
      <c r="BG115" s="798"/>
      <c r="BH115" s="798"/>
      <c r="BI115" s="798"/>
      <c r="BJ115" s="798"/>
      <c r="BK115" s="798"/>
      <c r="BL115" s="798"/>
      <c r="BM115" s="798"/>
      <c r="BN115" s="798"/>
      <c r="BO115" s="798"/>
      <c r="BP115" s="799"/>
      <c r="BQ115" s="800" t="s">
        <v>109</v>
      </c>
      <c r="BR115" s="801"/>
      <c r="BS115" s="801"/>
      <c r="BT115" s="801"/>
      <c r="BU115" s="801"/>
      <c r="BV115" s="801" t="s">
        <v>109</v>
      </c>
      <c r="BW115" s="801"/>
      <c r="BX115" s="801"/>
      <c r="BY115" s="801"/>
      <c r="BZ115" s="801"/>
      <c r="CA115" s="801" t="s">
        <v>109</v>
      </c>
      <c r="CB115" s="801"/>
      <c r="CC115" s="801"/>
      <c r="CD115" s="801"/>
      <c r="CE115" s="801"/>
      <c r="CF115" s="878" t="s">
        <v>109</v>
      </c>
      <c r="CG115" s="879"/>
      <c r="CH115" s="879"/>
      <c r="CI115" s="879"/>
      <c r="CJ115" s="879"/>
      <c r="CK115" s="947"/>
      <c r="CL115" s="896"/>
      <c r="CM115" s="797" t="s">
        <v>427</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109</v>
      </c>
      <c r="DH115" s="814"/>
      <c r="DI115" s="814"/>
      <c r="DJ115" s="814"/>
      <c r="DK115" s="815"/>
      <c r="DL115" s="816" t="s">
        <v>109</v>
      </c>
      <c r="DM115" s="814"/>
      <c r="DN115" s="814"/>
      <c r="DO115" s="814"/>
      <c r="DP115" s="815"/>
      <c r="DQ115" s="816" t="s">
        <v>109</v>
      </c>
      <c r="DR115" s="814"/>
      <c r="DS115" s="814"/>
      <c r="DT115" s="814"/>
      <c r="DU115" s="815"/>
      <c r="DV115" s="784" t="s">
        <v>109</v>
      </c>
      <c r="DW115" s="785"/>
      <c r="DX115" s="785"/>
      <c r="DY115" s="785"/>
      <c r="DZ115" s="786"/>
    </row>
    <row r="116" spans="1:130" s="197" customFormat="1" ht="26.25" customHeight="1" x14ac:dyDescent="0.15">
      <c r="A116" s="936"/>
      <c r="B116" s="937"/>
      <c r="C116" s="876" t="s">
        <v>428</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109</v>
      </c>
      <c r="AB116" s="814"/>
      <c r="AC116" s="814"/>
      <c r="AD116" s="814"/>
      <c r="AE116" s="815"/>
      <c r="AF116" s="816" t="s">
        <v>109</v>
      </c>
      <c r="AG116" s="814"/>
      <c r="AH116" s="814"/>
      <c r="AI116" s="814"/>
      <c r="AJ116" s="815"/>
      <c r="AK116" s="816" t="s">
        <v>109</v>
      </c>
      <c r="AL116" s="814"/>
      <c r="AM116" s="814"/>
      <c r="AN116" s="814"/>
      <c r="AO116" s="815"/>
      <c r="AP116" s="784" t="s">
        <v>109</v>
      </c>
      <c r="AQ116" s="785"/>
      <c r="AR116" s="785"/>
      <c r="AS116" s="785"/>
      <c r="AT116" s="786"/>
      <c r="AU116" s="953"/>
      <c r="AV116" s="954"/>
      <c r="AW116" s="954"/>
      <c r="AX116" s="954"/>
      <c r="AY116" s="955"/>
      <c r="AZ116" s="797" t="s">
        <v>429</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430</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8030</v>
      </c>
      <c r="DH116" s="814"/>
      <c r="DI116" s="814"/>
      <c r="DJ116" s="814"/>
      <c r="DK116" s="815"/>
      <c r="DL116" s="816">
        <v>4417</v>
      </c>
      <c r="DM116" s="814"/>
      <c r="DN116" s="814"/>
      <c r="DO116" s="814"/>
      <c r="DP116" s="815"/>
      <c r="DQ116" s="816">
        <v>1221</v>
      </c>
      <c r="DR116" s="814"/>
      <c r="DS116" s="814"/>
      <c r="DT116" s="814"/>
      <c r="DU116" s="815"/>
      <c r="DV116" s="784">
        <v>0</v>
      </c>
      <c r="DW116" s="785"/>
      <c r="DX116" s="785"/>
      <c r="DY116" s="785"/>
      <c r="DZ116" s="786"/>
    </row>
    <row r="117" spans="1:130" s="197" customFormat="1" ht="26.25" customHeight="1" x14ac:dyDescent="0.15">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431</v>
      </c>
      <c r="Z117" s="919"/>
      <c r="AA117" s="924">
        <v>2350547</v>
      </c>
      <c r="AB117" s="925"/>
      <c r="AC117" s="925"/>
      <c r="AD117" s="925"/>
      <c r="AE117" s="926"/>
      <c r="AF117" s="928">
        <v>2285708</v>
      </c>
      <c r="AG117" s="925"/>
      <c r="AH117" s="925"/>
      <c r="AI117" s="925"/>
      <c r="AJ117" s="926"/>
      <c r="AK117" s="928">
        <v>2219625</v>
      </c>
      <c r="AL117" s="925"/>
      <c r="AM117" s="925"/>
      <c r="AN117" s="925"/>
      <c r="AO117" s="926"/>
      <c r="AP117" s="929"/>
      <c r="AQ117" s="930"/>
      <c r="AR117" s="930"/>
      <c r="AS117" s="930"/>
      <c r="AT117" s="931"/>
      <c r="AU117" s="953"/>
      <c r="AV117" s="954"/>
      <c r="AW117" s="954"/>
      <c r="AX117" s="954"/>
      <c r="AY117" s="955"/>
      <c r="AZ117" s="875" t="s">
        <v>432</v>
      </c>
      <c r="BA117" s="876"/>
      <c r="BB117" s="876"/>
      <c r="BC117" s="876"/>
      <c r="BD117" s="876"/>
      <c r="BE117" s="876"/>
      <c r="BF117" s="876"/>
      <c r="BG117" s="876"/>
      <c r="BH117" s="876"/>
      <c r="BI117" s="876"/>
      <c r="BJ117" s="876"/>
      <c r="BK117" s="876"/>
      <c r="BL117" s="876"/>
      <c r="BM117" s="876"/>
      <c r="BN117" s="876"/>
      <c r="BO117" s="876"/>
      <c r="BP117" s="877"/>
      <c r="BQ117" s="887" t="s">
        <v>433</v>
      </c>
      <c r="BR117" s="888"/>
      <c r="BS117" s="888"/>
      <c r="BT117" s="888"/>
      <c r="BU117" s="888"/>
      <c r="BV117" s="888" t="s">
        <v>433</v>
      </c>
      <c r="BW117" s="888"/>
      <c r="BX117" s="888"/>
      <c r="BY117" s="888"/>
      <c r="BZ117" s="888"/>
      <c r="CA117" s="888" t="s">
        <v>433</v>
      </c>
      <c r="CB117" s="888"/>
      <c r="CC117" s="888"/>
      <c r="CD117" s="888"/>
      <c r="CE117" s="888"/>
      <c r="CF117" s="878" t="s">
        <v>433</v>
      </c>
      <c r="CG117" s="879"/>
      <c r="CH117" s="879"/>
      <c r="CI117" s="879"/>
      <c r="CJ117" s="879"/>
      <c r="CK117" s="947"/>
      <c r="CL117" s="896"/>
      <c r="CM117" s="833" t="s">
        <v>434</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433</v>
      </c>
      <c r="DH117" s="814"/>
      <c r="DI117" s="814"/>
      <c r="DJ117" s="814"/>
      <c r="DK117" s="815"/>
      <c r="DL117" s="816" t="s">
        <v>433</v>
      </c>
      <c r="DM117" s="814"/>
      <c r="DN117" s="814"/>
      <c r="DO117" s="814"/>
      <c r="DP117" s="815"/>
      <c r="DQ117" s="816" t="s">
        <v>433</v>
      </c>
      <c r="DR117" s="814"/>
      <c r="DS117" s="814"/>
      <c r="DT117" s="814"/>
      <c r="DU117" s="815"/>
      <c r="DV117" s="784" t="s">
        <v>433</v>
      </c>
      <c r="DW117" s="785"/>
      <c r="DX117" s="785"/>
      <c r="DY117" s="785"/>
      <c r="DZ117" s="786"/>
    </row>
    <row r="118" spans="1:130" s="197" customFormat="1" ht="26.25" customHeight="1" x14ac:dyDescent="0.15">
      <c r="A118" s="917" t="s">
        <v>406</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404</v>
      </c>
      <c r="AB118" s="918"/>
      <c r="AC118" s="918"/>
      <c r="AD118" s="918"/>
      <c r="AE118" s="919"/>
      <c r="AF118" s="920" t="s">
        <v>283</v>
      </c>
      <c r="AG118" s="918"/>
      <c r="AH118" s="918"/>
      <c r="AI118" s="918"/>
      <c r="AJ118" s="919"/>
      <c r="AK118" s="920" t="s">
        <v>282</v>
      </c>
      <c r="AL118" s="918"/>
      <c r="AM118" s="918"/>
      <c r="AN118" s="918"/>
      <c r="AO118" s="919"/>
      <c r="AP118" s="921" t="s">
        <v>405</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435</v>
      </c>
      <c r="BP118" s="868"/>
      <c r="BQ118" s="887">
        <v>21727976</v>
      </c>
      <c r="BR118" s="888"/>
      <c r="BS118" s="888"/>
      <c r="BT118" s="888"/>
      <c r="BU118" s="888"/>
      <c r="BV118" s="888">
        <v>20460460</v>
      </c>
      <c r="BW118" s="888"/>
      <c r="BX118" s="888"/>
      <c r="BY118" s="888"/>
      <c r="BZ118" s="888"/>
      <c r="CA118" s="888">
        <v>18770751</v>
      </c>
      <c r="CB118" s="888"/>
      <c r="CC118" s="888"/>
      <c r="CD118" s="888"/>
      <c r="CE118" s="888"/>
      <c r="CF118" s="773"/>
      <c r="CG118" s="774"/>
      <c r="CH118" s="774"/>
      <c r="CI118" s="774"/>
      <c r="CJ118" s="871"/>
      <c r="CK118" s="947"/>
      <c r="CL118" s="896"/>
      <c r="CM118" s="833" t="s">
        <v>436</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433</v>
      </c>
      <c r="DH118" s="814"/>
      <c r="DI118" s="814"/>
      <c r="DJ118" s="814"/>
      <c r="DK118" s="815"/>
      <c r="DL118" s="816" t="s">
        <v>433</v>
      </c>
      <c r="DM118" s="814"/>
      <c r="DN118" s="814"/>
      <c r="DO118" s="814"/>
      <c r="DP118" s="815"/>
      <c r="DQ118" s="816" t="s">
        <v>433</v>
      </c>
      <c r="DR118" s="814"/>
      <c r="DS118" s="814"/>
      <c r="DT118" s="814"/>
      <c r="DU118" s="815"/>
      <c r="DV118" s="784" t="s">
        <v>433</v>
      </c>
      <c r="DW118" s="785"/>
      <c r="DX118" s="785"/>
      <c r="DY118" s="785"/>
      <c r="DZ118" s="786"/>
    </row>
    <row r="119" spans="1:130" s="197" customFormat="1" ht="26.25" customHeight="1" x14ac:dyDescent="0.15">
      <c r="A119" s="893" t="s">
        <v>409</v>
      </c>
      <c r="B119" s="894"/>
      <c r="C119" s="899" t="s">
        <v>410</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433</v>
      </c>
      <c r="AB119" s="903"/>
      <c r="AC119" s="903"/>
      <c r="AD119" s="903"/>
      <c r="AE119" s="904"/>
      <c r="AF119" s="905" t="s">
        <v>433</v>
      </c>
      <c r="AG119" s="903"/>
      <c r="AH119" s="903"/>
      <c r="AI119" s="903"/>
      <c r="AJ119" s="904"/>
      <c r="AK119" s="905" t="s">
        <v>433</v>
      </c>
      <c r="AL119" s="903"/>
      <c r="AM119" s="903"/>
      <c r="AN119" s="903"/>
      <c r="AO119" s="904"/>
      <c r="AP119" s="906" t="s">
        <v>433</v>
      </c>
      <c r="AQ119" s="907"/>
      <c r="AR119" s="907"/>
      <c r="AS119" s="907"/>
      <c r="AT119" s="908"/>
      <c r="AU119" s="909" t="s">
        <v>437</v>
      </c>
      <c r="AV119" s="910"/>
      <c r="AW119" s="910"/>
      <c r="AX119" s="910"/>
      <c r="AY119" s="911"/>
      <c r="AZ119" s="846" t="s">
        <v>438</v>
      </c>
      <c r="BA119" s="788"/>
      <c r="BB119" s="788"/>
      <c r="BC119" s="788"/>
      <c r="BD119" s="788"/>
      <c r="BE119" s="788"/>
      <c r="BF119" s="788"/>
      <c r="BG119" s="788"/>
      <c r="BH119" s="788"/>
      <c r="BI119" s="788"/>
      <c r="BJ119" s="788"/>
      <c r="BK119" s="788"/>
      <c r="BL119" s="788"/>
      <c r="BM119" s="788"/>
      <c r="BN119" s="788"/>
      <c r="BO119" s="788"/>
      <c r="BP119" s="789"/>
      <c r="BQ119" s="829">
        <v>2353057</v>
      </c>
      <c r="BR119" s="830"/>
      <c r="BS119" s="830"/>
      <c r="BT119" s="830"/>
      <c r="BU119" s="830"/>
      <c r="BV119" s="830">
        <v>2244321</v>
      </c>
      <c r="BW119" s="830"/>
      <c r="BX119" s="830"/>
      <c r="BY119" s="830"/>
      <c r="BZ119" s="830"/>
      <c r="CA119" s="830">
        <v>2353906</v>
      </c>
      <c r="CB119" s="830"/>
      <c r="CC119" s="830"/>
      <c r="CD119" s="830"/>
      <c r="CE119" s="830"/>
      <c r="CF119" s="891">
        <v>43</v>
      </c>
      <c r="CG119" s="892"/>
      <c r="CH119" s="892"/>
      <c r="CI119" s="892"/>
      <c r="CJ119" s="892"/>
      <c r="CK119" s="948"/>
      <c r="CL119" s="898"/>
      <c r="CM119" s="855" t="s">
        <v>439</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115184</v>
      </c>
      <c r="DH119" s="747"/>
      <c r="DI119" s="747"/>
      <c r="DJ119" s="747"/>
      <c r="DK119" s="748"/>
      <c r="DL119" s="749">
        <v>69150</v>
      </c>
      <c r="DM119" s="747"/>
      <c r="DN119" s="747"/>
      <c r="DO119" s="747"/>
      <c r="DP119" s="748"/>
      <c r="DQ119" s="749">
        <v>35124</v>
      </c>
      <c r="DR119" s="747"/>
      <c r="DS119" s="747"/>
      <c r="DT119" s="747"/>
      <c r="DU119" s="748"/>
      <c r="DV119" s="837">
        <v>0.6</v>
      </c>
      <c r="DW119" s="838"/>
      <c r="DX119" s="838"/>
      <c r="DY119" s="838"/>
      <c r="DZ119" s="839"/>
    </row>
    <row r="120" spans="1:130" s="197" customFormat="1" ht="26.25" customHeight="1" x14ac:dyDescent="0.15">
      <c r="A120" s="895"/>
      <c r="B120" s="896"/>
      <c r="C120" s="833" t="s">
        <v>414</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433</v>
      </c>
      <c r="AB120" s="814"/>
      <c r="AC120" s="814"/>
      <c r="AD120" s="814"/>
      <c r="AE120" s="815"/>
      <c r="AF120" s="816" t="s">
        <v>433</v>
      </c>
      <c r="AG120" s="814"/>
      <c r="AH120" s="814"/>
      <c r="AI120" s="814"/>
      <c r="AJ120" s="815"/>
      <c r="AK120" s="816" t="s">
        <v>433</v>
      </c>
      <c r="AL120" s="814"/>
      <c r="AM120" s="814"/>
      <c r="AN120" s="814"/>
      <c r="AO120" s="815"/>
      <c r="AP120" s="784" t="s">
        <v>433</v>
      </c>
      <c r="AQ120" s="785"/>
      <c r="AR120" s="785"/>
      <c r="AS120" s="785"/>
      <c r="AT120" s="786"/>
      <c r="AU120" s="912"/>
      <c r="AV120" s="913"/>
      <c r="AW120" s="913"/>
      <c r="AX120" s="913"/>
      <c r="AY120" s="914"/>
      <c r="AZ120" s="797" t="s">
        <v>440</v>
      </c>
      <c r="BA120" s="798"/>
      <c r="BB120" s="798"/>
      <c r="BC120" s="798"/>
      <c r="BD120" s="798"/>
      <c r="BE120" s="798"/>
      <c r="BF120" s="798"/>
      <c r="BG120" s="798"/>
      <c r="BH120" s="798"/>
      <c r="BI120" s="798"/>
      <c r="BJ120" s="798"/>
      <c r="BK120" s="798"/>
      <c r="BL120" s="798"/>
      <c r="BM120" s="798"/>
      <c r="BN120" s="798"/>
      <c r="BO120" s="798"/>
      <c r="BP120" s="799"/>
      <c r="BQ120" s="800">
        <v>1025463</v>
      </c>
      <c r="BR120" s="801"/>
      <c r="BS120" s="801"/>
      <c r="BT120" s="801"/>
      <c r="BU120" s="801"/>
      <c r="BV120" s="801">
        <v>902702</v>
      </c>
      <c r="BW120" s="801"/>
      <c r="BX120" s="801"/>
      <c r="BY120" s="801"/>
      <c r="BZ120" s="801"/>
      <c r="CA120" s="801">
        <v>828121</v>
      </c>
      <c r="CB120" s="801"/>
      <c r="CC120" s="801"/>
      <c r="CD120" s="801"/>
      <c r="CE120" s="801"/>
      <c r="CF120" s="878">
        <v>15.1</v>
      </c>
      <c r="CG120" s="879"/>
      <c r="CH120" s="879"/>
      <c r="CI120" s="879"/>
      <c r="CJ120" s="879"/>
      <c r="CK120" s="880" t="s">
        <v>441</v>
      </c>
      <c r="CL120" s="840"/>
      <c r="CM120" s="840"/>
      <c r="CN120" s="840"/>
      <c r="CO120" s="841"/>
      <c r="CP120" s="884" t="s">
        <v>442</v>
      </c>
      <c r="CQ120" s="885"/>
      <c r="CR120" s="885"/>
      <c r="CS120" s="885"/>
      <c r="CT120" s="885"/>
      <c r="CU120" s="885"/>
      <c r="CV120" s="885"/>
      <c r="CW120" s="885"/>
      <c r="CX120" s="885"/>
      <c r="CY120" s="885"/>
      <c r="CZ120" s="885"/>
      <c r="DA120" s="885"/>
      <c r="DB120" s="885"/>
      <c r="DC120" s="885"/>
      <c r="DD120" s="885"/>
      <c r="DE120" s="885"/>
      <c r="DF120" s="886"/>
      <c r="DG120" s="829">
        <v>3756480</v>
      </c>
      <c r="DH120" s="830"/>
      <c r="DI120" s="830"/>
      <c r="DJ120" s="830"/>
      <c r="DK120" s="830"/>
      <c r="DL120" s="830">
        <v>3664610</v>
      </c>
      <c r="DM120" s="830"/>
      <c r="DN120" s="830"/>
      <c r="DO120" s="830"/>
      <c r="DP120" s="830"/>
      <c r="DQ120" s="830">
        <v>3464068</v>
      </c>
      <c r="DR120" s="830"/>
      <c r="DS120" s="830"/>
      <c r="DT120" s="830"/>
      <c r="DU120" s="830"/>
      <c r="DV120" s="831">
        <v>63.3</v>
      </c>
      <c r="DW120" s="831"/>
      <c r="DX120" s="831"/>
      <c r="DY120" s="831"/>
      <c r="DZ120" s="832"/>
    </row>
    <row r="121" spans="1:130" s="197" customFormat="1" ht="26.25" customHeight="1" x14ac:dyDescent="0.15">
      <c r="A121" s="895"/>
      <c r="B121" s="896"/>
      <c r="C121" s="872" t="s">
        <v>443</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v>115379</v>
      </c>
      <c r="AB121" s="814"/>
      <c r="AC121" s="814"/>
      <c r="AD121" s="814"/>
      <c r="AE121" s="815"/>
      <c r="AF121" s="816">
        <v>114405</v>
      </c>
      <c r="AG121" s="814"/>
      <c r="AH121" s="814"/>
      <c r="AI121" s="814"/>
      <c r="AJ121" s="815"/>
      <c r="AK121" s="816">
        <v>110451</v>
      </c>
      <c r="AL121" s="814"/>
      <c r="AM121" s="814"/>
      <c r="AN121" s="814"/>
      <c r="AO121" s="815"/>
      <c r="AP121" s="784">
        <v>2</v>
      </c>
      <c r="AQ121" s="785"/>
      <c r="AR121" s="785"/>
      <c r="AS121" s="785"/>
      <c r="AT121" s="786"/>
      <c r="AU121" s="912"/>
      <c r="AV121" s="913"/>
      <c r="AW121" s="913"/>
      <c r="AX121" s="913"/>
      <c r="AY121" s="914"/>
      <c r="AZ121" s="875" t="s">
        <v>444</v>
      </c>
      <c r="BA121" s="876"/>
      <c r="BB121" s="876"/>
      <c r="BC121" s="876"/>
      <c r="BD121" s="876"/>
      <c r="BE121" s="876"/>
      <c r="BF121" s="876"/>
      <c r="BG121" s="876"/>
      <c r="BH121" s="876"/>
      <c r="BI121" s="876"/>
      <c r="BJ121" s="876"/>
      <c r="BK121" s="876"/>
      <c r="BL121" s="876"/>
      <c r="BM121" s="876"/>
      <c r="BN121" s="876"/>
      <c r="BO121" s="876"/>
      <c r="BP121" s="877"/>
      <c r="BQ121" s="887">
        <v>11602987</v>
      </c>
      <c r="BR121" s="888"/>
      <c r="BS121" s="888"/>
      <c r="BT121" s="888"/>
      <c r="BU121" s="888"/>
      <c r="BV121" s="888">
        <v>11176734</v>
      </c>
      <c r="BW121" s="888"/>
      <c r="BX121" s="888"/>
      <c r="BY121" s="888"/>
      <c r="BZ121" s="888"/>
      <c r="CA121" s="888">
        <v>10497364</v>
      </c>
      <c r="CB121" s="888"/>
      <c r="CC121" s="888"/>
      <c r="CD121" s="888"/>
      <c r="CE121" s="888"/>
      <c r="CF121" s="889">
        <v>191.8</v>
      </c>
      <c r="CG121" s="890"/>
      <c r="CH121" s="890"/>
      <c r="CI121" s="890"/>
      <c r="CJ121" s="890"/>
      <c r="CK121" s="881"/>
      <c r="CL121" s="842"/>
      <c r="CM121" s="842"/>
      <c r="CN121" s="842"/>
      <c r="CO121" s="843"/>
      <c r="CP121" s="858" t="s">
        <v>445</v>
      </c>
      <c r="CQ121" s="859"/>
      <c r="CR121" s="859"/>
      <c r="CS121" s="859"/>
      <c r="CT121" s="859"/>
      <c r="CU121" s="859"/>
      <c r="CV121" s="859"/>
      <c r="CW121" s="859"/>
      <c r="CX121" s="859"/>
      <c r="CY121" s="859"/>
      <c r="CZ121" s="859"/>
      <c r="DA121" s="859"/>
      <c r="DB121" s="859"/>
      <c r="DC121" s="859"/>
      <c r="DD121" s="859"/>
      <c r="DE121" s="859"/>
      <c r="DF121" s="860"/>
      <c r="DG121" s="800">
        <v>737757</v>
      </c>
      <c r="DH121" s="801"/>
      <c r="DI121" s="801"/>
      <c r="DJ121" s="801"/>
      <c r="DK121" s="801"/>
      <c r="DL121" s="801">
        <v>631645</v>
      </c>
      <c r="DM121" s="801"/>
      <c r="DN121" s="801"/>
      <c r="DO121" s="801"/>
      <c r="DP121" s="801"/>
      <c r="DQ121" s="801">
        <v>574334</v>
      </c>
      <c r="DR121" s="801"/>
      <c r="DS121" s="801"/>
      <c r="DT121" s="801"/>
      <c r="DU121" s="801"/>
      <c r="DV121" s="853">
        <v>10.5</v>
      </c>
      <c r="DW121" s="853"/>
      <c r="DX121" s="853"/>
      <c r="DY121" s="853"/>
      <c r="DZ121" s="854"/>
    </row>
    <row r="122" spans="1:130" s="197" customFormat="1" ht="26.25" customHeight="1" x14ac:dyDescent="0.15">
      <c r="A122" s="895"/>
      <c r="B122" s="896"/>
      <c r="C122" s="833" t="s">
        <v>424</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433</v>
      </c>
      <c r="AB122" s="814"/>
      <c r="AC122" s="814"/>
      <c r="AD122" s="814"/>
      <c r="AE122" s="815"/>
      <c r="AF122" s="816" t="s">
        <v>433</v>
      </c>
      <c r="AG122" s="814"/>
      <c r="AH122" s="814"/>
      <c r="AI122" s="814"/>
      <c r="AJ122" s="815"/>
      <c r="AK122" s="816" t="s">
        <v>433</v>
      </c>
      <c r="AL122" s="814"/>
      <c r="AM122" s="814"/>
      <c r="AN122" s="814"/>
      <c r="AO122" s="815"/>
      <c r="AP122" s="784" t="s">
        <v>433</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446</v>
      </c>
      <c r="BP122" s="868"/>
      <c r="BQ122" s="869">
        <v>14981507</v>
      </c>
      <c r="BR122" s="870"/>
      <c r="BS122" s="870"/>
      <c r="BT122" s="870"/>
      <c r="BU122" s="870"/>
      <c r="BV122" s="870">
        <v>14323757</v>
      </c>
      <c r="BW122" s="870"/>
      <c r="BX122" s="870"/>
      <c r="BY122" s="870"/>
      <c r="BZ122" s="870"/>
      <c r="CA122" s="870">
        <v>13679391</v>
      </c>
      <c r="CB122" s="870"/>
      <c r="CC122" s="870"/>
      <c r="CD122" s="870"/>
      <c r="CE122" s="870"/>
      <c r="CF122" s="773"/>
      <c r="CG122" s="774"/>
      <c r="CH122" s="774"/>
      <c r="CI122" s="774"/>
      <c r="CJ122" s="871"/>
      <c r="CK122" s="881"/>
      <c r="CL122" s="842"/>
      <c r="CM122" s="842"/>
      <c r="CN122" s="842"/>
      <c r="CO122" s="843"/>
      <c r="CP122" s="858" t="s">
        <v>380</v>
      </c>
      <c r="CQ122" s="859"/>
      <c r="CR122" s="859"/>
      <c r="CS122" s="859"/>
      <c r="CT122" s="859"/>
      <c r="CU122" s="859"/>
      <c r="CV122" s="859"/>
      <c r="CW122" s="859"/>
      <c r="CX122" s="859"/>
      <c r="CY122" s="859"/>
      <c r="CZ122" s="859"/>
      <c r="DA122" s="859"/>
      <c r="DB122" s="859"/>
      <c r="DC122" s="859"/>
      <c r="DD122" s="859"/>
      <c r="DE122" s="859"/>
      <c r="DF122" s="860"/>
      <c r="DG122" s="800">
        <v>25146</v>
      </c>
      <c r="DH122" s="801"/>
      <c r="DI122" s="801"/>
      <c r="DJ122" s="801"/>
      <c r="DK122" s="801"/>
      <c r="DL122" s="801">
        <v>3449</v>
      </c>
      <c r="DM122" s="801"/>
      <c r="DN122" s="801"/>
      <c r="DO122" s="801"/>
      <c r="DP122" s="801"/>
      <c r="DQ122" s="801">
        <v>16838</v>
      </c>
      <c r="DR122" s="801"/>
      <c r="DS122" s="801"/>
      <c r="DT122" s="801"/>
      <c r="DU122" s="801"/>
      <c r="DV122" s="853">
        <v>0.3</v>
      </c>
      <c r="DW122" s="853"/>
      <c r="DX122" s="853"/>
      <c r="DY122" s="853"/>
      <c r="DZ122" s="854"/>
    </row>
    <row r="123" spans="1:130" s="197" customFormat="1" ht="26.25" customHeight="1" thickBot="1" x14ac:dyDescent="0.2">
      <c r="A123" s="895"/>
      <c r="B123" s="896"/>
      <c r="C123" s="833" t="s">
        <v>430</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24839</v>
      </c>
      <c r="AB123" s="814"/>
      <c r="AC123" s="814"/>
      <c r="AD123" s="814"/>
      <c r="AE123" s="815"/>
      <c r="AF123" s="816">
        <v>3952</v>
      </c>
      <c r="AG123" s="814"/>
      <c r="AH123" s="814"/>
      <c r="AI123" s="814"/>
      <c r="AJ123" s="815"/>
      <c r="AK123" s="816">
        <v>3197</v>
      </c>
      <c r="AL123" s="814"/>
      <c r="AM123" s="814"/>
      <c r="AN123" s="814"/>
      <c r="AO123" s="815"/>
      <c r="AP123" s="784">
        <v>0.1</v>
      </c>
      <c r="AQ123" s="785"/>
      <c r="AR123" s="785"/>
      <c r="AS123" s="785"/>
      <c r="AT123" s="786"/>
      <c r="AU123" s="864" t="s">
        <v>447</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122</v>
      </c>
      <c r="BR123" s="862"/>
      <c r="BS123" s="862"/>
      <c r="BT123" s="862"/>
      <c r="BU123" s="862"/>
      <c r="BV123" s="862">
        <v>114.8</v>
      </c>
      <c r="BW123" s="862"/>
      <c r="BX123" s="862"/>
      <c r="BY123" s="862"/>
      <c r="BZ123" s="862"/>
      <c r="CA123" s="862">
        <v>93</v>
      </c>
      <c r="CB123" s="862"/>
      <c r="CC123" s="862"/>
      <c r="CD123" s="862"/>
      <c r="CE123" s="862"/>
      <c r="CF123" s="760"/>
      <c r="CG123" s="761"/>
      <c r="CH123" s="761"/>
      <c r="CI123" s="761"/>
      <c r="CJ123" s="863"/>
      <c r="CK123" s="881"/>
      <c r="CL123" s="842"/>
      <c r="CM123" s="842"/>
      <c r="CN123" s="842"/>
      <c r="CO123" s="843"/>
      <c r="CP123" s="858" t="s">
        <v>379</v>
      </c>
      <c r="CQ123" s="859"/>
      <c r="CR123" s="859"/>
      <c r="CS123" s="859"/>
      <c r="CT123" s="859"/>
      <c r="CU123" s="859"/>
      <c r="CV123" s="859"/>
      <c r="CW123" s="859"/>
      <c r="CX123" s="859"/>
      <c r="CY123" s="859"/>
      <c r="CZ123" s="859"/>
      <c r="DA123" s="859"/>
      <c r="DB123" s="859"/>
      <c r="DC123" s="859"/>
      <c r="DD123" s="859"/>
      <c r="DE123" s="859"/>
      <c r="DF123" s="860"/>
      <c r="DG123" s="813" t="s">
        <v>109</v>
      </c>
      <c r="DH123" s="814"/>
      <c r="DI123" s="814"/>
      <c r="DJ123" s="814"/>
      <c r="DK123" s="815"/>
      <c r="DL123" s="816" t="s">
        <v>109</v>
      </c>
      <c r="DM123" s="814"/>
      <c r="DN123" s="814"/>
      <c r="DO123" s="814"/>
      <c r="DP123" s="815"/>
      <c r="DQ123" s="816" t="s">
        <v>109</v>
      </c>
      <c r="DR123" s="814"/>
      <c r="DS123" s="814"/>
      <c r="DT123" s="814"/>
      <c r="DU123" s="815"/>
      <c r="DV123" s="784" t="s">
        <v>109</v>
      </c>
      <c r="DW123" s="785"/>
      <c r="DX123" s="785"/>
      <c r="DY123" s="785"/>
      <c r="DZ123" s="786"/>
    </row>
    <row r="124" spans="1:130" s="197" customFormat="1" ht="26.25" customHeight="1" x14ac:dyDescent="0.15">
      <c r="A124" s="895"/>
      <c r="B124" s="896"/>
      <c r="C124" s="833" t="s">
        <v>434</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109</v>
      </c>
      <c r="AB124" s="814"/>
      <c r="AC124" s="814"/>
      <c r="AD124" s="814"/>
      <c r="AE124" s="815"/>
      <c r="AF124" s="816" t="s">
        <v>109</v>
      </c>
      <c r="AG124" s="814"/>
      <c r="AH124" s="814"/>
      <c r="AI124" s="814"/>
      <c r="AJ124" s="815"/>
      <c r="AK124" s="816" t="s">
        <v>109</v>
      </c>
      <c r="AL124" s="814"/>
      <c r="AM124" s="814"/>
      <c r="AN124" s="814"/>
      <c r="AO124" s="815"/>
      <c r="AP124" s="784" t="s">
        <v>109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448</v>
      </c>
      <c r="CQ124" s="859"/>
      <c r="CR124" s="859"/>
      <c r="CS124" s="859"/>
      <c r="CT124" s="859"/>
      <c r="CU124" s="859"/>
      <c r="CV124" s="859"/>
      <c r="CW124" s="859"/>
      <c r="CX124" s="859"/>
      <c r="CY124" s="859"/>
      <c r="CZ124" s="859"/>
      <c r="DA124" s="859"/>
      <c r="DB124" s="859"/>
      <c r="DC124" s="859"/>
      <c r="DD124" s="859"/>
      <c r="DE124" s="859"/>
      <c r="DF124" s="860"/>
      <c r="DG124" s="746" t="s">
        <v>109</v>
      </c>
      <c r="DH124" s="747"/>
      <c r="DI124" s="747"/>
      <c r="DJ124" s="747"/>
      <c r="DK124" s="748"/>
      <c r="DL124" s="749" t="s">
        <v>109</v>
      </c>
      <c r="DM124" s="747"/>
      <c r="DN124" s="747"/>
      <c r="DO124" s="747"/>
      <c r="DP124" s="748"/>
      <c r="DQ124" s="749" t="s">
        <v>109</v>
      </c>
      <c r="DR124" s="747"/>
      <c r="DS124" s="747"/>
      <c r="DT124" s="747"/>
      <c r="DU124" s="748"/>
      <c r="DV124" s="837" t="s">
        <v>109</v>
      </c>
      <c r="DW124" s="838"/>
      <c r="DX124" s="838"/>
      <c r="DY124" s="838"/>
      <c r="DZ124" s="839"/>
    </row>
    <row r="125" spans="1:130" s="197" customFormat="1" ht="26.25" customHeight="1" thickBot="1" x14ac:dyDescent="0.2">
      <c r="A125" s="895"/>
      <c r="B125" s="896"/>
      <c r="C125" s="833" t="s">
        <v>436</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109</v>
      </c>
      <c r="AB125" s="814"/>
      <c r="AC125" s="814"/>
      <c r="AD125" s="814"/>
      <c r="AE125" s="815"/>
      <c r="AF125" s="816" t="s">
        <v>109</v>
      </c>
      <c r="AG125" s="814"/>
      <c r="AH125" s="814"/>
      <c r="AI125" s="814"/>
      <c r="AJ125" s="815"/>
      <c r="AK125" s="816" t="s">
        <v>109</v>
      </c>
      <c r="AL125" s="814"/>
      <c r="AM125" s="814"/>
      <c r="AN125" s="814"/>
      <c r="AO125" s="815"/>
      <c r="AP125" s="784" t="s">
        <v>109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449</v>
      </c>
      <c r="CL125" s="840"/>
      <c r="CM125" s="840"/>
      <c r="CN125" s="840"/>
      <c r="CO125" s="841"/>
      <c r="CP125" s="846" t="s">
        <v>450</v>
      </c>
      <c r="CQ125" s="788"/>
      <c r="CR125" s="788"/>
      <c r="CS125" s="788"/>
      <c r="CT125" s="788"/>
      <c r="CU125" s="788"/>
      <c r="CV125" s="788"/>
      <c r="CW125" s="788"/>
      <c r="CX125" s="788"/>
      <c r="CY125" s="788"/>
      <c r="CZ125" s="788"/>
      <c r="DA125" s="788"/>
      <c r="DB125" s="788"/>
      <c r="DC125" s="788"/>
      <c r="DD125" s="788"/>
      <c r="DE125" s="788"/>
      <c r="DF125" s="789"/>
      <c r="DG125" s="829" t="s">
        <v>109</v>
      </c>
      <c r="DH125" s="830"/>
      <c r="DI125" s="830"/>
      <c r="DJ125" s="830"/>
      <c r="DK125" s="830"/>
      <c r="DL125" s="830" t="s">
        <v>109</v>
      </c>
      <c r="DM125" s="830"/>
      <c r="DN125" s="830"/>
      <c r="DO125" s="830"/>
      <c r="DP125" s="830"/>
      <c r="DQ125" s="830" t="s">
        <v>109</v>
      </c>
      <c r="DR125" s="830"/>
      <c r="DS125" s="830"/>
      <c r="DT125" s="830"/>
      <c r="DU125" s="830"/>
      <c r="DV125" s="831" t="s">
        <v>109</v>
      </c>
      <c r="DW125" s="831"/>
      <c r="DX125" s="831"/>
      <c r="DY125" s="831"/>
      <c r="DZ125" s="832"/>
    </row>
    <row r="126" spans="1:130" s="197" customFormat="1" ht="26.25" customHeight="1" x14ac:dyDescent="0.15">
      <c r="A126" s="895"/>
      <c r="B126" s="896"/>
      <c r="C126" s="833" t="s">
        <v>439</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11194</v>
      </c>
      <c r="AB126" s="814"/>
      <c r="AC126" s="814"/>
      <c r="AD126" s="814"/>
      <c r="AE126" s="815"/>
      <c r="AF126" s="816">
        <v>12247</v>
      </c>
      <c r="AG126" s="814"/>
      <c r="AH126" s="814"/>
      <c r="AI126" s="814"/>
      <c r="AJ126" s="815"/>
      <c r="AK126" s="816">
        <v>12205</v>
      </c>
      <c r="AL126" s="814"/>
      <c r="AM126" s="814"/>
      <c r="AN126" s="814"/>
      <c r="AO126" s="815"/>
      <c r="AP126" s="784">
        <v>0.2</v>
      </c>
      <c r="AQ126" s="785"/>
      <c r="AR126" s="785"/>
      <c r="AS126" s="785"/>
      <c r="AT126" s="786"/>
      <c r="AU126" s="233"/>
      <c r="AV126" s="233"/>
      <c r="AW126" s="233"/>
      <c r="AX126" s="836" t="s">
        <v>451</v>
      </c>
      <c r="AY126" s="794"/>
      <c r="AZ126" s="794"/>
      <c r="BA126" s="794"/>
      <c r="BB126" s="794"/>
      <c r="BC126" s="794"/>
      <c r="BD126" s="794"/>
      <c r="BE126" s="795"/>
      <c r="BF126" s="793" t="s">
        <v>452</v>
      </c>
      <c r="BG126" s="794"/>
      <c r="BH126" s="794"/>
      <c r="BI126" s="794"/>
      <c r="BJ126" s="794"/>
      <c r="BK126" s="794"/>
      <c r="BL126" s="795"/>
      <c r="BM126" s="793" t="s">
        <v>453</v>
      </c>
      <c r="BN126" s="794"/>
      <c r="BO126" s="794"/>
      <c r="BP126" s="794"/>
      <c r="BQ126" s="794"/>
      <c r="BR126" s="794"/>
      <c r="BS126" s="795"/>
      <c r="BT126" s="793" t="s">
        <v>454</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455</v>
      </c>
      <c r="CQ126" s="798"/>
      <c r="CR126" s="798"/>
      <c r="CS126" s="798"/>
      <c r="CT126" s="798"/>
      <c r="CU126" s="798"/>
      <c r="CV126" s="798"/>
      <c r="CW126" s="798"/>
      <c r="CX126" s="798"/>
      <c r="CY126" s="798"/>
      <c r="CZ126" s="798"/>
      <c r="DA126" s="798"/>
      <c r="DB126" s="798"/>
      <c r="DC126" s="798"/>
      <c r="DD126" s="798"/>
      <c r="DE126" s="798"/>
      <c r="DF126" s="799"/>
      <c r="DG126" s="800" t="s">
        <v>109</v>
      </c>
      <c r="DH126" s="801"/>
      <c r="DI126" s="801"/>
      <c r="DJ126" s="801"/>
      <c r="DK126" s="801"/>
      <c r="DL126" s="801" t="s">
        <v>109</v>
      </c>
      <c r="DM126" s="801"/>
      <c r="DN126" s="801"/>
      <c r="DO126" s="801"/>
      <c r="DP126" s="801"/>
      <c r="DQ126" s="801" t="s">
        <v>109</v>
      </c>
      <c r="DR126" s="801"/>
      <c r="DS126" s="801"/>
      <c r="DT126" s="801"/>
      <c r="DU126" s="801"/>
      <c r="DV126" s="853" t="s">
        <v>109</v>
      </c>
      <c r="DW126" s="853"/>
      <c r="DX126" s="853"/>
      <c r="DY126" s="853"/>
      <c r="DZ126" s="854"/>
    </row>
    <row r="127" spans="1:130" s="197" customFormat="1" ht="26.25" customHeight="1" thickBot="1" x14ac:dyDescent="0.2">
      <c r="A127" s="897"/>
      <c r="B127" s="898"/>
      <c r="C127" s="855" t="s">
        <v>456</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329</v>
      </c>
      <c r="AB127" s="814"/>
      <c r="AC127" s="814"/>
      <c r="AD127" s="814"/>
      <c r="AE127" s="815"/>
      <c r="AF127" s="816">
        <v>265</v>
      </c>
      <c r="AG127" s="814"/>
      <c r="AH127" s="814"/>
      <c r="AI127" s="814"/>
      <c r="AJ127" s="815"/>
      <c r="AK127" s="816">
        <v>205</v>
      </c>
      <c r="AL127" s="814"/>
      <c r="AM127" s="814"/>
      <c r="AN127" s="814"/>
      <c r="AO127" s="815"/>
      <c r="AP127" s="784">
        <v>0</v>
      </c>
      <c r="AQ127" s="785"/>
      <c r="AR127" s="785"/>
      <c r="AS127" s="785"/>
      <c r="AT127" s="786"/>
      <c r="AU127" s="233"/>
      <c r="AV127" s="233"/>
      <c r="AW127" s="233"/>
      <c r="AX127" s="787" t="s">
        <v>457</v>
      </c>
      <c r="AY127" s="788"/>
      <c r="AZ127" s="788"/>
      <c r="BA127" s="788"/>
      <c r="BB127" s="788"/>
      <c r="BC127" s="788"/>
      <c r="BD127" s="788"/>
      <c r="BE127" s="789"/>
      <c r="BF127" s="790" t="s">
        <v>109</v>
      </c>
      <c r="BG127" s="791"/>
      <c r="BH127" s="791"/>
      <c r="BI127" s="791"/>
      <c r="BJ127" s="791"/>
      <c r="BK127" s="791"/>
      <c r="BL127" s="792"/>
      <c r="BM127" s="790">
        <v>14.12</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458</v>
      </c>
      <c r="CQ127" s="782"/>
      <c r="CR127" s="782"/>
      <c r="CS127" s="782"/>
      <c r="CT127" s="782"/>
      <c r="CU127" s="782"/>
      <c r="CV127" s="782"/>
      <c r="CW127" s="782"/>
      <c r="CX127" s="782"/>
      <c r="CY127" s="782"/>
      <c r="CZ127" s="782"/>
      <c r="DA127" s="782"/>
      <c r="DB127" s="782"/>
      <c r="DC127" s="782"/>
      <c r="DD127" s="782"/>
      <c r="DE127" s="782"/>
      <c r="DF127" s="783"/>
      <c r="DG127" s="849" t="s">
        <v>109</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x14ac:dyDescent="0.15">
      <c r="A128" s="825" t="s">
        <v>459</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460</v>
      </c>
      <c r="X128" s="827"/>
      <c r="Y128" s="827"/>
      <c r="Z128" s="828"/>
      <c r="AA128" s="753">
        <v>106710</v>
      </c>
      <c r="AB128" s="754"/>
      <c r="AC128" s="754"/>
      <c r="AD128" s="754"/>
      <c r="AE128" s="755"/>
      <c r="AF128" s="756">
        <v>104660</v>
      </c>
      <c r="AG128" s="754"/>
      <c r="AH128" s="754"/>
      <c r="AI128" s="754"/>
      <c r="AJ128" s="755"/>
      <c r="AK128" s="756">
        <v>100170</v>
      </c>
      <c r="AL128" s="754"/>
      <c r="AM128" s="754"/>
      <c r="AN128" s="754"/>
      <c r="AO128" s="755"/>
      <c r="AP128" s="757"/>
      <c r="AQ128" s="758"/>
      <c r="AR128" s="758"/>
      <c r="AS128" s="758"/>
      <c r="AT128" s="759"/>
      <c r="AU128" s="235"/>
      <c r="AV128" s="235"/>
      <c r="AW128" s="235"/>
      <c r="AX128" s="802" t="s">
        <v>461</v>
      </c>
      <c r="AY128" s="798"/>
      <c r="AZ128" s="798"/>
      <c r="BA128" s="798"/>
      <c r="BB128" s="798"/>
      <c r="BC128" s="798"/>
      <c r="BD128" s="798"/>
      <c r="BE128" s="799"/>
      <c r="BF128" s="820" t="s">
        <v>462</v>
      </c>
      <c r="BG128" s="821"/>
      <c r="BH128" s="821"/>
      <c r="BI128" s="821"/>
      <c r="BJ128" s="821"/>
      <c r="BK128" s="821"/>
      <c r="BL128" s="822"/>
      <c r="BM128" s="820">
        <v>19.12</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463</v>
      </c>
      <c r="X129" s="811"/>
      <c r="Y129" s="811"/>
      <c r="Z129" s="812"/>
      <c r="AA129" s="813">
        <v>6861623</v>
      </c>
      <c r="AB129" s="814"/>
      <c r="AC129" s="814"/>
      <c r="AD129" s="814"/>
      <c r="AE129" s="815"/>
      <c r="AF129" s="816">
        <v>6676912</v>
      </c>
      <c r="AG129" s="814"/>
      <c r="AH129" s="814"/>
      <c r="AI129" s="814"/>
      <c r="AJ129" s="815"/>
      <c r="AK129" s="816">
        <v>6780335</v>
      </c>
      <c r="AL129" s="814"/>
      <c r="AM129" s="814"/>
      <c r="AN129" s="814"/>
      <c r="AO129" s="815"/>
      <c r="AP129" s="817"/>
      <c r="AQ129" s="818"/>
      <c r="AR129" s="818"/>
      <c r="AS129" s="818"/>
      <c r="AT129" s="819"/>
      <c r="AU129" s="235"/>
      <c r="AV129" s="235"/>
      <c r="AW129" s="235"/>
      <c r="AX129" s="802" t="s">
        <v>464</v>
      </c>
      <c r="AY129" s="798"/>
      <c r="AZ129" s="798"/>
      <c r="BA129" s="798"/>
      <c r="BB129" s="798"/>
      <c r="BC129" s="798"/>
      <c r="BD129" s="798"/>
      <c r="BE129" s="799"/>
      <c r="BF129" s="803">
        <v>15.7</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465</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466</v>
      </c>
      <c r="X130" s="811"/>
      <c r="Y130" s="811"/>
      <c r="Z130" s="812"/>
      <c r="AA130" s="813">
        <v>1335935</v>
      </c>
      <c r="AB130" s="814"/>
      <c r="AC130" s="814"/>
      <c r="AD130" s="814"/>
      <c r="AE130" s="815"/>
      <c r="AF130" s="816">
        <v>1331357</v>
      </c>
      <c r="AG130" s="814"/>
      <c r="AH130" s="814"/>
      <c r="AI130" s="814"/>
      <c r="AJ130" s="815"/>
      <c r="AK130" s="816">
        <v>1308183</v>
      </c>
      <c r="AL130" s="814"/>
      <c r="AM130" s="814"/>
      <c r="AN130" s="814"/>
      <c r="AO130" s="815"/>
      <c r="AP130" s="817"/>
      <c r="AQ130" s="818"/>
      <c r="AR130" s="818"/>
      <c r="AS130" s="818"/>
      <c r="AT130" s="819"/>
      <c r="AU130" s="235"/>
      <c r="AV130" s="235"/>
      <c r="AW130" s="235"/>
      <c r="AX130" s="781" t="s">
        <v>467</v>
      </c>
      <c r="AY130" s="782"/>
      <c r="AZ130" s="782"/>
      <c r="BA130" s="782"/>
      <c r="BB130" s="782"/>
      <c r="BC130" s="782"/>
      <c r="BD130" s="782"/>
      <c r="BE130" s="783"/>
      <c r="BF130" s="735">
        <v>93</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468</v>
      </c>
      <c r="X131" s="744"/>
      <c r="Y131" s="744"/>
      <c r="Z131" s="745"/>
      <c r="AA131" s="746">
        <v>5525688</v>
      </c>
      <c r="AB131" s="747"/>
      <c r="AC131" s="747"/>
      <c r="AD131" s="747"/>
      <c r="AE131" s="748"/>
      <c r="AF131" s="749">
        <v>5345555</v>
      </c>
      <c r="AG131" s="747"/>
      <c r="AH131" s="747"/>
      <c r="AI131" s="747"/>
      <c r="AJ131" s="748"/>
      <c r="AK131" s="749">
        <v>5472152</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469</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470</v>
      </c>
      <c r="W132" s="767"/>
      <c r="X132" s="767"/>
      <c r="Y132" s="767"/>
      <c r="Z132" s="768"/>
      <c r="AA132" s="769">
        <v>16.430569370000001</v>
      </c>
      <c r="AB132" s="770"/>
      <c r="AC132" s="770"/>
      <c r="AD132" s="770"/>
      <c r="AE132" s="771"/>
      <c r="AF132" s="772">
        <v>15.895281219999999</v>
      </c>
      <c r="AG132" s="770"/>
      <c r="AH132" s="770"/>
      <c r="AI132" s="770"/>
      <c r="AJ132" s="771"/>
      <c r="AK132" s="772">
        <v>14.82546537</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471</v>
      </c>
      <c r="W133" s="776"/>
      <c r="X133" s="776"/>
      <c r="Y133" s="776"/>
      <c r="Z133" s="777"/>
      <c r="AA133" s="778">
        <v>16.600000000000001</v>
      </c>
      <c r="AB133" s="779"/>
      <c r="AC133" s="779"/>
      <c r="AD133" s="779"/>
      <c r="AE133" s="780"/>
      <c r="AF133" s="778">
        <v>16.2</v>
      </c>
      <c r="AG133" s="779"/>
      <c r="AH133" s="779"/>
      <c r="AI133" s="779"/>
      <c r="AJ133" s="780"/>
      <c r="AK133" s="778">
        <v>15.7</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472</v>
      </c>
      <c r="B5" s="246"/>
      <c r="C5" s="246"/>
      <c r="D5" s="246"/>
      <c r="E5" s="246"/>
      <c r="F5" s="246"/>
      <c r="G5" s="246"/>
      <c r="H5" s="246"/>
      <c r="I5" s="246"/>
      <c r="J5" s="246"/>
      <c r="K5" s="246"/>
      <c r="L5" s="246"/>
      <c r="M5" s="246"/>
      <c r="N5" s="246"/>
      <c r="O5" s="247"/>
    </row>
    <row r="6" spans="1:16" x14ac:dyDescent="0.15">
      <c r="A6" s="248"/>
      <c r="B6" s="244"/>
      <c r="C6" s="244"/>
      <c r="D6" s="244"/>
      <c r="E6" s="244"/>
      <c r="F6" s="244"/>
      <c r="G6" s="249" t="s">
        <v>473</v>
      </c>
      <c r="H6" s="249"/>
      <c r="I6" s="249"/>
      <c r="J6" s="249"/>
      <c r="K6" s="244"/>
      <c r="L6" s="244"/>
      <c r="M6" s="244"/>
      <c r="N6" s="244"/>
    </row>
    <row r="7" spans="1:16" x14ac:dyDescent="0.15">
      <c r="A7" s="248"/>
      <c r="B7" s="244"/>
      <c r="C7" s="244"/>
      <c r="D7" s="244"/>
      <c r="E7" s="244"/>
      <c r="F7" s="244"/>
      <c r="G7" s="251"/>
      <c r="H7" s="252"/>
      <c r="I7" s="252"/>
      <c r="J7" s="253"/>
      <c r="K7" s="1149" t="s">
        <v>474</v>
      </c>
      <c r="L7" s="254"/>
      <c r="M7" s="255" t="s">
        <v>475</v>
      </c>
      <c r="N7" s="256"/>
    </row>
    <row r="8" spans="1:16" x14ac:dyDescent="0.15">
      <c r="A8" s="248"/>
      <c r="B8" s="244"/>
      <c r="C8" s="244"/>
      <c r="D8" s="244"/>
      <c r="E8" s="244"/>
      <c r="F8" s="244"/>
      <c r="G8" s="257"/>
      <c r="H8" s="258"/>
      <c r="I8" s="258"/>
      <c r="J8" s="259"/>
      <c r="K8" s="1150"/>
      <c r="L8" s="260" t="s">
        <v>476</v>
      </c>
      <c r="M8" s="261" t="s">
        <v>477</v>
      </c>
      <c r="N8" s="262" t="s">
        <v>478</v>
      </c>
    </row>
    <row r="9" spans="1:16" x14ac:dyDescent="0.15">
      <c r="A9" s="248"/>
      <c r="B9" s="244"/>
      <c r="C9" s="244"/>
      <c r="D9" s="244"/>
      <c r="E9" s="244"/>
      <c r="F9" s="244"/>
      <c r="G9" s="1163" t="s">
        <v>479</v>
      </c>
      <c r="H9" s="1164"/>
      <c r="I9" s="1164"/>
      <c r="J9" s="1165"/>
      <c r="K9" s="263">
        <v>2046540</v>
      </c>
      <c r="L9" s="264">
        <v>123345</v>
      </c>
      <c r="M9" s="265">
        <v>95265</v>
      </c>
      <c r="N9" s="266">
        <v>29.5</v>
      </c>
    </row>
    <row r="10" spans="1:16" x14ac:dyDescent="0.15">
      <c r="A10" s="248"/>
      <c r="B10" s="244"/>
      <c r="C10" s="244"/>
      <c r="D10" s="244"/>
      <c r="E10" s="244"/>
      <c r="F10" s="244"/>
      <c r="G10" s="1163" t="s">
        <v>480</v>
      </c>
      <c r="H10" s="1164"/>
      <c r="I10" s="1164"/>
      <c r="J10" s="1165"/>
      <c r="K10" s="267">
        <v>160811</v>
      </c>
      <c r="L10" s="268">
        <v>9692</v>
      </c>
      <c r="M10" s="269">
        <v>8986</v>
      </c>
      <c r="N10" s="270">
        <v>7.9</v>
      </c>
    </row>
    <row r="11" spans="1:16" ht="13.5" customHeight="1" x14ac:dyDescent="0.15">
      <c r="A11" s="248"/>
      <c r="B11" s="244"/>
      <c r="C11" s="244"/>
      <c r="D11" s="244"/>
      <c r="E11" s="244"/>
      <c r="F11" s="244"/>
      <c r="G11" s="1163" t="s">
        <v>481</v>
      </c>
      <c r="H11" s="1164"/>
      <c r="I11" s="1164"/>
      <c r="J11" s="1165"/>
      <c r="K11" s="267">
        <v>7750</v>
      </c>
      <c r="L11" s="268">
        <v>467</v>
      </c>
      <c r="M11" s="269">
        <v>12922</v>
      </c>
      <c r="N11" s="270">
        <v>-96.4</v>
      </c>
    </row>
    <row r="12" spans="1:16" ht="13.5" customHeight="1" x14ac:dyDescent="0.15">
      <c r="A12" s="248"/>
      <c r="B12" s="244"/>
      <c r="C12" s="244"/>
      <c r="D12" s="244"/>
      <c r="E12" s="244"/>
      <c r="F12" s="244"/>
      <c r="G12" s="1163" t="s">
        <v>482</v>
      </c>
      <c r="H12" s="1164"/>
      <c r="I12" s="1164"/>
      <c r="J12" s="1165"/>
      <c r="K12" s="267">
        <v>89252</v>
      </c>
      <c r="L12" s="268">
        <v>5379</v>
      </c>
      <c r="M12" s="269">
        <v>3263</v>
      </c>
      <c r="N12" s="270">
        <v>64.8</v>
      </c>
    </row>
    <row r="13" spans="1:16" ht="13.5" customHeight="1" x14ac:dyDescent="0.15">
      <c r="A13" s="248"/>
      <c r="B13" s="244"/>
      <c r="C13" s="244"/>
      <c r="D13" s="244"/>
      <c r="E13" s="244"/>
      <c r="F13" s="244"/>
      <c r="G13" s="1163" t="s">
        <v>483</v>
      </c>
      <c r="H13" s="1164"/>
      <c r="I13" s="1164"/>
      <c r="J13" s="1165"/>
      <c r="K13" s="267" t="s">
        <v>484</v>
      </c>
      <c r="L13" s="268" t="s">
        <v>484</v>
      </c>
      <c r="M13" s="269" t="s">
        <v>484</v>
      </c>
      <c r="N13" s="270" t="s">
        <v>484</v>
      </c>
    </row>
    <row r="14" spans="1:16" ht="13.5" customHeight="1" x14ac:dyDescent="0.15">
      <c r="A14" s="248"/>
      <c r="B14" s="244"/>
      <c r="C14" s="244"/>
      <c r="D14" s="244"/>
      <c r="E14" s="244"/>
      <c r="F14" s="244"/>
      <c r="G14" s="1163" t="s">
        <v>485</v>
      </c>
      <c r="H14" s="1164"/>
      <c r="I14" s="1164"/>
      <c r="J14" s="1165"/>
      <c r="K14" s="267">
        <v>106924</v>
      </c>
      <c r="L14" s="268">
        <v>6444</v>
      </c>
      <c r="M14" s="269">
        <v>5957</v>
      </c>
      <c r="N14" s="270">
        <v>8.1999999999999993</v>
      </c>
    </row>
    <row r="15" spans="1:16" ht="13.5" customHeight="1" x14ac:dyDescent="0.15">
      <c r="A15" s="248"/>
      <c r="B15" s="244"/>
      <c r="C15" s="244"/>
      <c r="D15" s="244"/>
      <c r="E15" s="244"/>
      <c r="F15" s="244"/>
      <c r="G15" s="1163" t="s">
        <v>486</v>
      </c>
      <c r="H15" s="1164"/>
      <c r="I15" s="1164"/>
      <c r="J15" s="1165"/>
      <c r="K15" s="267">
        <v>44553</v>
      </c>
      <c r="L15" s="268">
        <v>2685</v>
      </c>
      <c r="M15" s="269">
        <v>1769</v>
      </c>
      <c r="N15" s="270">
        <v>51.8</v>
      </c>
    </row>
    <row r="16" spans="1:16" x14ac:dyDescent="0.15">
      <c r="A16" s="248"/>
      <c r="B16" s="244"/>
      <c r="C16" s="244"/>
      <c r="D16" s="244"/>
      <c r="E16" s="244"/>
      <c r="F16" s="244"/>
      <c r="G16" s="1166" t="s">
        <v>487</v>
      </c>
      <c r="H16" s="1167"/>
      <c r="I16" s="1167"/>
      <c r="J16" s="1168"/>
      <c r="K16" s="268">
        <v>-193498</v>
      </c>
      <c r="L16" s="268">
        <v>-11662</v>
      </c>
      <c r="M16" s="269">
        <v>-10897</v>
      </c>
      <c r="N16" s="270">
        <v>7</v>
      </c>
    </row>
    <row r="17" spans="1:16" x14ac:dyDescent="0.15">
      <c r="A17" s="248"/>
      <c r="B17" s="244"/>
      <c r="C17" s="244"/>
      <c r="D17" s="244"/>
      <c r="E17" s="244"/>
      <c r="F17" s="244"/>
      <c r="G17" s="1166" t="s">
        <v>166</v>
      </c>
      <c r="H17" s="1167"/>
      <c r="I17" s="1167"/>
      <c r="J17" s="1168"/>
      <c r="K17" s="268">
        <v>2262332</v>
      </c>
      <c r="L17" s="268">
        <v>136351</v>
      </c>
      <c r="M17" s="269">
        <v>117266</v>
      </c>
      <c r="N17" s="270">
        <v>16.3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488</v>
      </c>
      <c r="H19" s="244"/>
      <c r="I19" s="244"/>
      <c r="J19" s="244"/>
      <c r="K19" s="244"/>
      <c r="L19" s="244"/>
      <c r="M19" s="244"/>
      <c r="N19" s="244"/>
    </row>
    <row r="20" spans="1:16" x14ac:dyDescent="0.15">
      <c r="A20" s="248"/>
      <c r="B20" s="244"/>
      <c r="C20" s="244"/>
      <c r="D20" s="244"/>
      <c r="E20" s="244"/>
      <c r="F20" s="244"/>
      <c r="G20" s="272"/>
      <c r="H20" s="273"/>
      <c r="I20" s="273"/>
      <c r="J20" s="274"/>
      <c r="K20" s="275" t="s">
        <v>489</v>
      </c>
      <c r="L20" s="276" t="s">
        <v>490</v>
      </c>
      <c r="M20" s="277" t="s">
        <v>491</v>
      </c>
      <c r="N20" s="278"/>
    </row>
    <row r="21" spans="1:16" s="284" customFormat="1" x14ac:dyDescent="0.15">
      <c r="A21" s="279"/>
      <c r="B21" s="249"/>
      <c r="C21" s="249"/>
      <c r="D21" s="249"/>
      <c r="E21" s="249"/>
      <c r="F21" s="249"/>
      <c r="G21" s="1160" t="s">
        <v>492</v>
      </c>
      <c r="H21" s="1161"/>
      <c r="I21" s="1161"/>
      <c r="J21" s="1162"/>
      <c r="K21" s="280">
        <v>14.59</v>
      </c>
      <c r="L21" s="281">
        <v>10.71</v>
      </c>
      <c r="M21" s="282">
        <v>3.88</v>
      </c>
      <c r="N21" s="249"/>
      <c r="O21" s="283"/>
      <c r="P21" s="279"/>
    </row>
    <row r="22" spans="1:16" s="284" customFormat="1" x14ac:dyDescent="0.15">
      <c r="A22" s="279"/>
      <c r="B22" s="249"/>
      <c r="C22" s="249"/>
      <c r="D22" s="249"/>
      <c r="E22" s="249"/>
      <c r="F22" s="249"/>
      <c r="G22" s="1160" t="s">
        <v>493</v>
      </c>
      <c r="H22" s="1161"/>
      <c r="I22" s="1161"/>
      <c r="J22" s="1162"/>
      <c r="K22" s="285">
        <v>99.7</v>
      </c>
      <c r="L22" s="286">
        <v>95.7</v>
      </c>
      <c r="M22" s="287">
        <v>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494</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496</v>
      </c>
      <c r="H29" s="249"/>
      <c r="I29" s="249"/>
      <c r="J29" s="249"/>
      <c r="K29" s="244"/>
      <c r="L29" s="244"/>
      <c r="M29" s="244"/>
      <c r="N29" s="244"/>
      <c r="O29" s="293"/>
    </row>
    <row r="30" spans="1:16" x14ac:dyDescent="0.15">
      <c r="A30" s="248"/>
      <c r="B30" s="244"/>
      <c r="C30" s="244"/>
      <c r="D30" s="244"/>
      <c r="E30" s="244"/>
      <c r="F30" s="244"/>
      <c r="G30" s="251"/>
      <c r="H30" s="252"/>
      <c r="I30" s="252"/>
      <c r="J30" s="253"/>
      <c r="K30" s="1149" t="s">
        <v>474</v>
      </c>
      <c r="L30" s="254"/>
      <c r="M30" s="255" t="s">
        <v>475</v>
      </c>
      <c r="N30" s="256"/>
    </row>
    <row r="31" spans="1:16" x14ac:dyDescent="0.15">
      <c r="A31" s="248"/>
      <c r="B31" s="244"/>
      <c r="C31" s="244"/>
      <c r="D31" s="244"/>
      <c r="E31" s="244"/>
      <c r="F31" s="244"/>
      <c r="G31" s="257"/>
      <c r="H31" s="258"/>
      <c r="I31" s="258"/>
      <c r="J31" s="259"/>
      <c r="K31" s="1150"/>
      <c r="L31" s="260" t="s">
        <v>476</v>
      </c>
      <c r="M31" s="261" t="s">
        <v>477</v>
      </c>
      <c r="N31" s="262" t="s">
        <v>478</v>
      </c>
    </row>
    <row r="32" spans="1:16" ht="27" customHeight="1" x14ac:dyDescent="0.15">
      <c r="A32" s="248"/>
      <c r="B32" s="244"/>
      <c r="C32" s="244"/>
      <c r="D32" s="244"/>
      <c r="E32" s="244"/>
      <c r="F32" s="244"/>
      <c r="G32" s="1151" t="s">
        <v>497</v>
      </c>
      <c r="H32" s="1152"/>
      <c r="I32" s="1152"/>
      <c r="J32" s="1153"/>
      <c r="K32" s="294">
        <v>1660196</v>
      </c>
      <c r="L32" s="294">
        <v>100060</v>
      </c>
      <c r="M32" s="295">
        <v>77031</v>
      </c>
      <c r="N32" s="296">
        <v>29.9</v>
      </c>
    </row>
    <row r="33" spans="1:16" ht="13.5" customHeight="1" x14ac:dyDescent="0.15">
      <c r="A33" s="248"/>
      <c r="B33" s="244"/>
      <c r="C33" s="244"/>
      <c r="D33" s="244"/>
      <c r="E33" s="244"/>
      <c r="F33" s="244"/>
      <c r="G33" s="1151" t="s">
        <v>498</v>
      </c>
      <c r="H33" s="1152"/>
      <c r="I33" s="1152"/>
      <c r="J33" s="1153"/>
      <c r="K33" s="294" t="s">
        <v>484</v>
      </c>
      <c r="L33" s="294" t="s">
        <v>484</v>
      </c>
      <c r="M33" s="295" t="s">
        <v>484</v>
      </c>
      <c r="N33" s="296" t="s">
        <v>484</v>
      </c>
    </row>
    <row r="34" spans="1:16" ht="27" customHeight="1" x14ac:dyDescent="0.15">
      <c r="A34" s="248"/>
      <c r="B34" s="244"/>
      <c r="C34" s="244"/>
      <c r="D34" s="244"/>
      <c r="E34" s="244"/>
      <c r="F34" s="244"/>
      <c r="G34" s="1151" t="s">
        <v>499</v>
      </c>
      <c r="H34" s="1152"/>
      <c r="I34" s="1152"/>
      <c r="J34" s="1153"/>
      <c r="K34" s="294" t="s">
        <v>484</v>
      </c>
      <c r="L34" s="294" t="s">
        <v>484</v>
      </c>
      <c r="M34" s="295" t="s">
        <v>484</v>
      </c>
      <c r="N34" s="296" t="s">
        <v>484</v>
      </c>
    </row>
    <row r="35" spans="1:16" ht="27" customHeight="1" x14ac:dyDescent="0.15">
      <c r="A35" s="248"/>
      <c r="B35" s="244"/>
      <c r="C35" s="244"/>
      <c r="D35" s="244"/>
      <c r="E35" s="244"/>
      <c r="F35" s="244"/>
      <c r="G35" s="1151" t="s">
        <v>500</v>
      </c>
      <c r="H35" s="1152"/>
      <c r="I35" s="1152"/>
      <c r="J35" s="1153"/>
      <c r="K35" s="294">
        <v>375311</v>
      </c>
      <c r="L35" s="294">
        <v>22620</v>
      </c>
      <c r="M35" s="295">
        <v>20812</v>
      </c>
      <c r="N35" s="296">
        <v>8.6999999999999993</v>
      </c>
    </row>
    <row r="36" spans="1:16" ht="27" customHeight="1" x14ac:dyDescent="0.15">
      <c r="A36" s="248"/>
      <c r="B36" s="244"/>
      <c r="C36" s="244"/>
      <c r="D36" s="244"/>
      <c r="E36" s="244"/>
      <c r="F36" s="244"/>
      <c r="G36" s="1151" t="s">
        <v>501</v>
      </c>
      <c r="H36" s="1152"/>
      <c r="I36" s="1152"/>
      <c r="J36" s="1153"/>
      <c r="K36" s="294">
        <v>58060</v>
      </c>
      <c r="L36" s="294">
        <v>3499</v>
      </c>
      <c r="M36" s="295">
        <v>3303</v>
      </c>
      <c r="N36" s="296">
        <v>5.9</v>
      </c>
    </row>
    <row r="37" spans="1:16" ht="13.5" customHeight="1" x14ac:dyDescent="0.15">
      <c r="A37" s="248"/>
      <c r="B37" s="244"/>
      <c r="C37" s="244"/>
      <c r="D37" s="244"/>
      <c r="E37" s="244"/>
      <c r="F37" s="244"/>
      <c r="G37" s="1151" t="s">
        <v>502</v>
      </c>
      <c r="H37" s="1152"/>
      <c r="I37" s="1152"/>
      <c r="J37" s="1153"/>
      <c r="K37" s="294">
        <v>126058</v>
      </c>
      <c r="L37" s="294">
        <v>7598</v>
      </c>
      <c r="M37" s="295">
        <v>1276</v>
      </c>
      <c r="N37" s="296">
        <v>495.5</v>
      </c>
    </row>
    <row r="38" spans="1:16" ht="27" customHeight="1" x14ac:dyDescent="0.15">
      <c r="A38" s="248"/>
      <c r="B38" s="244"/>
      <c r="C38" s="244"/>
      <c r="D38" s="244"/>
      <c r="E38" s="244"/>
      <c r="F38" s="244"/>
      <c r="G38" s="1154" t="s">
        <v>503</v>
      </c>
      <c r="H38" s="1155"/>
      <c r="I38" s="1155"/>
      <c r="J38" s="1156"/>
      <c r="K38" s="297" t="s">
        <v>484</v>
      </c>
      <c r="L38" s="297" t="s">
        <v>484</v>
      </c>
      <c r="M38" s="298">
        <v>4</v>
      </c>
      <c r="N38" s="299" t="s">
        <v>484</v>
      </c>
      <c r="O38" s="293"/>
    </row>
    <row r="39" spans="1:16" x14ac:dyDescent="0.15">
      <c r="A39" s="248"/>
      <c r="B39" s="244"/>
      <c r="C39" s="244"/>
      <c r="D39" s="244"/>
      <c r="E39" s="244"/>
      <c r="F39" s="244"/>
      <c r="G39" s="1154" t="s">
        <v>504</v>
      </c>
      <c r="H39" s="1155"/>
      <c r="I39" s="1155"/>
      <c r="J39" s="1156"/>
      <c r="K39" s="300">
        <v>-100170</v>
      </c>
      <c r="L39" s="300">
        <v>-6037</v>
      </c>
      <c r="M39" s="301">
        <v>-3022</v>
      </c>
      <c r="N39" s="302">
        <v>99.8</v>
      </c>
      <c r="O39" s="293"/>
    </row>
    <row r="40" spans="1:16" ht="27" customHeight="1" x14ac:dyDescent="0.15">
      <c r="A40" s="248"/>
      <c r="B40" s="244"/>
      <c r="C40" s="244"/>
      <c r="D40" s="244"/>
      <c r="E40" s="244"/>
      <c r="F40" s="244"/>
      <c r="G40" s="1151" t="s">
        <v>505</v>
      </c>
      <c r="H40" s="1152"/>
      <c r="I40" s="1152"/>
      <c r="J40" s="1153"/>
      <c r="K40" s="300">
        <v>-1308183</v>
      </c>
      <c r="L40" s="300">
        <v>-78844</v>
      </c>
      <c r="M40" s="301">
        <v>-68778</v>
      </c>
      <c r="N40" s="302">
        <v>14.6</v>
      </c>
      <c r="O40" s="293"/>
    </row>
    <row r="41" spans="1:16" x14ac:dyDescent="0.15">
      <c r="A41" s="248"/>
      <c r="B41" s="244"/>
      <c r="C41" s="244"/>
      <c r="D41" s="244"/>
      <c r="E41" s="244"/>
      <c r="F41" s="244"/>
      <c r="G41" s="1157" t="s">
        <v>277</v>
      </c>
      <c r="H41" s="1158"/>
      <c r="I41" s="1158"/>
      <c r="J41" s="1159"/>
      <c r="K41" s="294">
        <v>811272</v>
      </c>
      <c r="L41" s="300">
        <v>48895</v>
      </c>
      <c r="M41" s="301">
        <v>30628</v>
      </c>
      <c r="N41" s="302">
        <v>59.6</v>
      </c>
      <c r="O41" s="293"/>
    </row>
    <row r="42" spans="1:16" x14ac:dyDescent="0.15">
      <c r="A42" s="248"/>
      <c r="B42" s="244"/>
      <c r="C42" s="244"/>
      <c r="D42" s="244"/>
      <c r="E42" s="244"/>
      <c r="F42" s="244"/>
      <c r="G42" s="303" t="s">
        <v>506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508</v>
      </c>
      <c r="H48" s="308"/>
      <c r="I48" s="308"/>
      <c r="J48" s="308"/>
      <c r="K48" s="308"/>
      <c r="L48" s="308"/>
      <c r="M48" s="309"/>
      <c r="N48" s="308"/>
    </row>
    <row r="49" spans="1:14" ht="13.5" customHeight="1" x14ac:dyDescent="0.15">
      <c r="A49" s="248"/>
      <c r="B49" s="244"/>
      <c r="C49" s="244"/>
      <c r="D49" s="244"/>
      <c r="E49" s="244"/>
      <c r="F49" s="244"/>
      <c r="G49" s="310"/>
      <c r="H49" s="311"/>
      <c r="I49" s="1144" t="s">
        <v>474</v>
      </c>
      <c r="J49" s="1146" t="s">
        <v>509</v>
      </c>
      <c r="K49" s="1147"/>
      <c r="L49" s="1147"/>
      <c r="M49" s="1147"/>
      <c r="N49" s="1148"/>
    </row>
    <row r="50" spans="1:14" x14ac:dyDescent="0.15">
      <c r="A50" s="248"/>
      <c r="B50" s="244"/>
      <c r="C50" s="244"/>
      <c r="D50" s="244"/>
      <c r="E50" s="244"/>
      <c r="F50" s="244"/>
      <c r="G50" s="312"/>
      <c r="H50" s="313"/>
      <c r="I50" s="1145"/>
      <c r="J50" s="314" t="s">
        <v>510</v>
      </c>
      <c r="K50" s="315" t="s">
        <v>511</v>
      </c>
      <c r="L50" s="316" t="s">
        <v>512</v>
      </c>
      <c r="M50" s="317" t="s">
        <v>513</v>
      </c>
      <c r="N50" s="318" t="s">
        <v>514</v>
      </c>
    </row>
    <row r="51" spans="1:14" x14ac:dyDescent="0.15">
      <c r="A51" s="248"/>
      <c r="B51" s="244"/>
      <c r="C51" s="244"/>
      <c r="D51" s="244"/>
      <c r="E51" s="244"/>
      <c r="F51" s="244"/>
      <c r="G51" s="310" t="s">
        <v>515</v>
      </c>
      <c r="H51" s="311"/>
      <c r="I51" s="319">
        <v>434649</v>
      </c>
      <c r="J51" s="320">
        <v>24618</v>
      </c>
      <c r="K51" s="321">
        <v>-50.1</v>
      </c>
      <c r="L51" s="322">
        <v>90833</v>
      </c>
      <c r="M51" s="323">
        <v>-14.5</v>
      </c>
      <c r="N51" s="324">
        <v>-35.6</v>
      </c>
    </row>
    <row r="52" spans="1:14" x14ac:dyDescent="0.15">
      <c r="A52" s="248"/>
      <c r="B52" s="244"/>
      <c r="C52" s="244"/>
      <c r="D52" s="244"/>
      <c r="E52" s="244"/>
      <c r="F52" s="244"/>
      <c r="G52" s="325"/>
      <c r="H52" s="326" t="s">
        <v>516</v>
      </c>
      <c r="I52" s="327">
        <v>241310</v>
      </c>
      <c r="J52" s="328">
        <v>13667</v>
      </c>
      <c r="K52" s="329">
        <v>-36.799999999999997</v>
      </c>
      <c r="L52" s="330">
        <v>47037</v>
      </c>
      <c r="M52" s="331">
        <v>-7.9</v>
      </c>
      <c r="N52" s="332">
        <v>-28.9</v>
      </c>
    </row>
    <row r="53" spans="1:14" x14ac:dyDescent="0.15">
      <c r="A53" s="248"/>
      <c r="B53" s="244"/>
      <c r="C53" s="244"/>
      <c r="D53" s="244"/>
      <c r="E53" s="244"/>
      <c r="F53" s="244"/>
      <c r="G53" s="310" t="s">
        <v>517</v>
      </c>
      <c r="H53" s="311"/>
      <c r="I53" s="319">
        <v>448676</v>
      </c>
      <c r="J53" s="320">
        <v>25601</v>
      </c>
      <c r="K53" s="321">
        <v>4</v>
      </c>
      <c r="L53" s="322">
        <v>79181</v>
      </c>
      <c r="M53" s="323">
        <v>-12.8</v>
      </c>
      <c r="N53" s="324">
        <v>16.8</v>
      </c>
    </row>
    <row r="54" spans="1:14" x14ac:dyDescent="0.15">
      <c r="A54" s="248"/>
      <c r="B54" s="244"/>
      <c r="C54" s="244"/>
      <c r="D54" s="244"/>
      <c r="E54" s="244"/>
      <c r="F54" s="244"/>
      <c r="G54" s="325"/>
      <c r="H54" s="326" t="s">
        <v>516</v>
      </c>
      <c r="I54" s="327">
        <v>234270</v>
      </c>
      <c r="J54" s="328">
        <v>13367</v>
      </c>
      <c r="K54" s="329">
        <v>-2.2000000000000002</v>
      </c>
      <c r="L54" s="330">
        <v>40448</v>
      </c>
      <c r="M54" s="331">
        <v>-14</v>
      </c>
      <c r="N54" s="332">
        <v>11.8</v>
      </c>
    </row>
    <row r="55" spans="1:14" x14ac:dyDescent="0.15">
      <c r="A55" s="248"/>
      <c r="B55" s="244"/>
      <c r="C55" s="244"/>
      <c r="D55" s="244"/>
      <c r="E55" s="244"/>
      <c r="F55" s="244"/>
      <c r="G55" s="310" t="s">
        <v>518</v>
      </c>
      <c r="H55" s="311"/>
      <c r="I55" s="319">
        <v>478723</v>
      </c>
      <c r="J55" s="320">
        <v>27696</v>
      </c>
      <c r="K55" s="321">
        <v>8.1999999999999993</v>
      </c>
      <c r="L55" s="322">
        <v>118124</v>
      </c>
      <c r="M55" s="323">
        <v>49.2</v>
      </c>
      <c r="N55" s="324">
        <v>-41</v>
      </c>
    </row>
    <row r="56" spans="1:14" x14ac:dyDescent="0.15">
      <c r="A56" s="248"/>
      <c r="B56" s="244"/>
      <c r="C56" s="244"/>
      <c r="D56" s="244"/>
      <c r="E56" s="244"/>
      <c r="F56" s="244"/>
      <c r="G56" s="325"/>
      <c r="H56" s="326" t="s">
        <v>516</v>
      </c>
      <c r="I56" s="327">
        <v>264906</v>
      </c>
      <c r="J56" s="328">
        <v>15326</v>
      </c>
      <c r="K56" s="329">
        <v>14.7</v>
      </c>
      <c r="L56" s="330">
        <v>54614</v>
      </c>
      <c r="M56" s="331">
        <v>35</v>
      </c>
      <c r="N56" s="332">
        <v>-20.3</v>
      </c>
    </row>
    <row r="57" spans="1:14" x14ac:dyDescent="0.15">
      <c r="A57" s="248"/>
      <c r="B57" s="244"/>
      <c r="C57" s="244"/>
      <c r="D57" s="244"/>
      <c r="E57" s="244"/>
      <c r="F57" s="244"/>
      <c r="G57" s="310" t="s">
        <v>519</v>
      </c>
      <c r="H57" s="311"/>
      <c r="I57" s="319">
        <v>858184</v>
      </c>
      <c r="J57" s="320">
        <v>50470</v>
      </c>
      <c r="K57" s="321">
        <v>82.2</v>
      </c>
      <c r="L57" s="322">
        <v>101693</v>
      </c>
      <c r="M57" s="323">
        <v>-13.9</v>
      </c>
      <c r="N57" s="324">
        <v>96.1</v>
      </c>
    </row>
    <row r="58" spans="1:14" x14ac:dyDescent="0.15">
      <c r="A58" s="248"/>
      <c r="B58" s="244"/>
      <c r="C58" s="244"/>
      <c r="D58" s="244"/>
      <c r="E58" s="244"/>
      <c r="F58" s="244"/>
      <c r="G58" s="325"/>
      <c r="H58" s="326" t="s">
        <v>516</v>
      </c>
      <c r="I58" s="327">
        <v>521596</v>
      </c>
      <c r="J58" s="328">
        <v>30675</v>
      </c>
      <c r="K58" s="329">
        <v>100.2</v>
      </c>
      <c r="L58" s="330">
        <v>51066</v>
      </c>
      <c r="M58" s="331">
        <v>-6.5</v>
      </c>
      <c r="N58" s="332">
        <v>106.7</v>
      </c>
    </row>
    <row r="59" spans="1:14" x14ac:dyDescent="0.15">
      <c r="A59" s="248"/>
      <c r="B59" s="244"/>
      <c r="C59" s="244"/>
      <c r="D59" s="244"/>
      <c r="E59" s="244"/>
      <c r="F59" s="244"/>
      <c r="G59" s="310" t="s">
        <v>520</v>
      </c>
      <c r="H59" s="311"/>
      <c r="I59" s="319">
        <v>484000</v>
      </c>
      <c r="J59" s="320">
        <v>29171</v>
      </c>
      <c r="K59" s="321">
        <v>-42.2</v>
      </c>
      <c r="L59" s="322">
        <v>96635</v>
      </c>
      <c r="M59" s="323">
        <v>-5</v>
      </c>
      <c r="N59" s="324">
        <v>-37.200000000000003</v>
      </c>
    </row>
    <row r="60" spans="1:14" x14ac:dyDescent="0.15">
      <c r="A60" s="248"/>
      <c r="B60" s="244"/>
      <c r="C60" s="244"/>
      <c r="D60" s="244"/>
      <c r="E60" s="244"/>
      <c r="F60" s="244"/>
      <c r="G60" s="325"/>
      <c r="H60" s="326" t="s">
        <v>516</v>
      </c>
      <c r="I60" s="333">
        <v>185041</v>
      </c>
      <c r="J60" s="328">
        <v>11152</v>
      </c>
      <c r="K60" s="329">
        <v>-63.6</v>
      </c>
      <c r="L60" s="330">
        <v>44408</v>
      </c>
      <c r="M60" s="331">
        <v>-13</v>
      </c>
      <c r="N60" s="332">
        <v>-50.6</v>
      </c>
    </row>
    <row r="61" spans="1:14" x14ac:dyDescent="0.15">
      <c r="A61" s="248"/>
      <c r="B61" s="244"/>
      <c r="C61" s="244"/>
      <c r="D61" s="244"/>
      <c r="E61" s="244"/>
      <c r="F61" s="244"/>
      <c r="G61" s="310" t="s">
        <v>521</v>
      </c>
      <c r="H61" s="334"/>
      <c r="I61" s="335">
        <v>540846</v>
      </c>
      <c r="J61" s="336">
        <v>31511</v>
      </c>
      <c r="K61" s="337">
        <v>0.4</v>
      </c>
      <c r="L61" s="338">
        <v>97293</v>
      </c>
      <c r="M61" s="339">
        <v>0.6</v>
      </c>
      <c r="N61" s="324">
        <v>-0.2</v>
      </c>
    </row>
    <row r="62" spans="1:14" x14ac:dyDescent="0.15">
      <c r="A62" s="248"/>
      <c r="B62" s="244"/>
      <c r="C62" s="244"/>
      <c r="D62" s="244"/>
      <c r="E62" s="244"/>
      <c r="F62" s="244"/>
      <c r="G62" s="325"/>
      <c r="H62" s="326" t="s">
        <v>516</v>
      </c>
      <c r="I62" s="327">
        <v>289425</v>
      </c>
      <c r="J62" s="328">
        <v>16837</v>
      </c>
      <c r="K62" s="329">
        <v>2.5</v>
      </c>
      <c r="L62" s="330">
        <v>47515</v>
      </c>
      <c r="M62" s="331">
        <v>-1.3</v>
      </c>
      <c r="N62" s="332">
        <v>3.8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69" t="s">
        <v>3</v>
      </c>
      <c r="D47" s="1169"/>
      <c r="E47" s="1170"/>
      <c r="F47" s="11">
        <v>26.4</v>
      </c>
      <c r="G47" s="12">
        <v>29.38</v>
      </c>
      <c r="H47" s="12">
        <v>29.36</v>
      </c>
      <c r="I47" s="12">
        <v>28.81</v>
      </c>
      <c r="J47" s="13">
        <v>28.98</v>
      </c>
    </row>
    <row r="48" spans="2:10" ht="57.75" customHeight="1" x14ac:dyDescent="0.15">
      <c r="B48" s="14"/>
      <c r="C48" s="1171" t="s">
        <v>4</v>
      </c>
      <c r="D48" s="1171"/>
      <c r="E48" s="1172"/>
      <c r="F48" s="15">
        <v>1.54</v>
      </c>
      <c r="G48" s="16">
        <v>1.1399999999999999</v>
      </c>
      <c r="H48" s="16">
        <v>1.23</v>
      </c>
      <c r="I48" s="16">
        <v>1.29</v>
      </c>
      <c r="J48" s="17">
        <v>1.41</v>
      </c>
    </row>
    <row r="49" spans="2:10" ht="57.75" customHeight="1" thickBot="1" x14ac:dyDescent="0.2">
      <c r="B49" s="18"/>
      <c r="C49" s="1173" t="s">
        <v>5</v>
      </c>
      <c r="D49" s="1173"/>
      <c r="E49" s="1174"/>
      <c r="F49" s="19">
        <v>6.57</v>
      </c>
      <c r="G49" s="20">
        <v>2.5299999999999998</v>
      </c>
      <c r="H49" s="20" t="s">
        <v>528</v>
      </c>
      <c r="I49" s="20" t="s">
        <v>529</v>
      </c>
      <c r="J49" s="21">
        <v>0.76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81" t="s">
        <v>530</v>
      </c>
      <c r="D34" s="1181"/>
      <c r="E34" s="1182"/>
      <c r="F34" s="32">
        <v>4.45</v>
      </c>
      <c r="G34" s="33">
        <v>3.56</v>
      </c>
      <c r="H34" s="33">
        <v>2.97</v>
      </c>
      <c r="I34" s="33">
        <v>3.41</v>
      </c>
      <c r="J34" s="34">
        <v>3.65</v>
      </c>
      <c r="K34" s="22"/>
      <c r="L34" s="22"/>
      <c r="M34" s="22"/>
      <c r="N34" s="22"/>
      <c r="O34" s="22"/>
      <c r="P34" s="22"/>
    </row>
    <row r="35" spans="1:16" ht="39" customHeight="1" x14ac:dyDescent="0.15">
      <c r="A35" s="22"/>
      <c r="B35" s="35"/>
      <c r="C35" s="1175" t="s">
        <v>531</v>
      </c>
      <c r="D35" s="1176"/>
      <c r="E35" s="1177"/>
      <c r="F35" s="36">
        <v>0</v>
      </c>
      <c r="G35" s="37">
        <v>0.39</v>
      </c>
      <c r="H35" s="37">
        <v>1.28</v>
      </c>
      <c r="I35" s="37">
        <v>0.67</v>
      </c>
      <c r="J35" s="38">
        <v>3.46</v>
      </c>
      <c r="K35" s="22"/>
      <c r="L35" s="22"/>
      <c r="M35" s="22"/>
      <c r="N35" s="22"/>
      <c r="O35" s="22"/>
      <c r="P35" s="22"/>
    </row>
    <row r="36" spans="1:16" ht="39" customHeight="1" x14ac:dyDescent="0.15">
      <c r="A36" s="22"/>
      <c r="B36" s="35"/>
      <c r="C36" s="1175" t="s">
        <v>532</v>
      </c>
      <c r="D36" s="1176"/>
      <c r="E36" s="1177"/>
      <c r="F36" s="36">
        <v>2.1</v>
      </c>
      <c r="G36" s="37">
        <v>2.25</v>
      </c>
      <c r="H36" s="37">
        <v>2.38</v>
      </c>
      <c r="I36" s="37">
        <v>2.63</v>
      </c>
      <c r="J36" s="38">
        <v>2.68</v>
      </c>
      <c r="K36" s="22"/>
      <c r="L36" s="22"/>
      <c r="M36" s="22"/>
      <c r="N36" s="22"/>
      <c r="O36" s="22"/>
      <c r="P36" s="22"/>
    </row>
    <row r="37" spans="1:16" ht="39" customHeight="1" x14ac:dyDescent="0.15">
      <c r="A37" s="22"/>
      <c r="B37" s="35"/>
      <c r="C37" s="1175" t="s">
        <v>533</v>
      </c>
      <c r="D37" s="1176"/>
      <c r="E37" s="1177"/>
      <c r="F37" s="36">
        <v>1.53</v>
      </c>
      <c r="G37" s="37">
        <v>1.1399999999999999</v>
      </c>
      <c r="H37" s="37">
        <v>1.23</v>
      </c>
      <c r="I37" s="37">
        <v>1.28</v>
      </c>
      <c r="J37" s="38">
        <v>1.41</v>
      </c>
      <c r="K37" s="22"/>
      <c r="L37" s="22"/>
      <c r="M37" s="22"/>
      <c r="N37" s="22"/>
      <c r="O37" s="22"/>
      <c r="P37" s="22"/>
    </row>
    <row r="38" spans="1:16" ht="39" customHeight="1" x14ac:dyDescent="0.15">
      <c r="A38" s="22"/>
      <c r="B38" s="35"/>
      <c r="C38" s="1175" t="s">
        <v>534</v>
      </c>
      <c r="D38" s="1176"/>
      <c r="E38" s="1177"/>
      <c r="F38" s="36">
        <v>0.11</v>
      </c>
      <c r="G38" s="37">
        <v>0.02</v>
      </c>
      <c r="H38" s="37">
        <v>0.03</v>
      </c>
      <c r="I38" s="37">
        <v>0.08</v>
      </c>
      <c r="J38" s="38">
        <v>0.09</v>
      </c>
      <c r="K38" s="22"/>
      <c r="L38" s="22"/>
      <c r="M38" s="22"/>
      <c r="N38" s="22"/>
      <c r="O38" s="22"/>
      <c r="P38" s="22"/>
    </row>
    <row r="39" spans="1:16" ht="39" customHeight="1" x14ac:dyDescent="0.15">
      <c r="A39" s="22"/>
      <c r="B39" s="35"/>
      <c r="C39" s="1175" t="s">
        <v>535</v>
      </c>
      <c r="D39" s="1176"/>
      <c r="E39" s="1177"/>
      <c r="F39" s="36">
        <v>0.01</v>
      </c>
      <c r="G39" s="37">
        <v>0.01</v>
      </c>
      <c r="H39" s="37">
        <v>0.01</v>
      </c>
      <c r="I39" s="37">
        <v>0.01</v>
      </c>
      <c r="J39" s="38">
        <v>0.01</v>
      </c>
      <c r="K39" s="22"/>
      <c r="L39" s="22"/>
      <c r="M39" s="22"/>
      <c r="N39" s="22"/>
      <c r="O39" s="22"/>
      <c r="P39" s="22"/>
    </row>
    <row r="40" spans="1:16" ht="39" customHeight="1" x14ac:dyDescent="0.15">
      <c r="A40" s="22"/>
      <c r="B40" s="35"/>
      <c r="C40" s="1175" t="s">
        <v>536</v>
      </c>
      <c r="D40" s="1176"/>
      <c r="E40" s="1177"/>
      <c r="F40" s="36">
        <v>0</v>
      </c>
      <c r="G40" s="37">
        <v>0</v>
      </c>
      <c r="H40" s="37">
        <v>0</v>
      </c>
      <c r="I40" s="37">
        <v>0.01</v>
      </c>
      <c r="J40" s="38">
        <v>0.01</v>
      </c>
      <c r="K40" s="22"/>
      <c r="L40" s="22"/>
      <c r="M40" s="22"/>
      <c r="N40" s="22"/>
      <c r="O40" s="22"/>
      <c r="P40" s="22"/>
    </row>
    <row r="41" spans="1:16" ht="39" customHeight="1" x14ac:dyDescent="0.15">
      <c r="A41" s="22"/>
      <c r="B41" s="35"/>
      <c r="C41" s="1175" t="s">
        <v>537</v>
      </c>
      <c r="D41" s="1176"/>
      <c r="E41" s="1177"/>
      <c r="F41" s="36">
        <v>0.08</v>
      </c>
      <c r="G41" s="37">
        <v>0</v>
      </c>
      <c r="H41" s="37">
        <v>0.01</v>
      </c>
      <c r="I41" s="37">
        <v>0</v>
      </c>
      <c r="J41" s="38">
        <v>0.01</v>
      </c>
      <c r="K41" s="22"/>
      <c r="L41" s="22"/>
      <c r="M41" s="22"/>
      <c r="N41" s="22"/>
      <c r="O41" s="22"/>
      <c r="P41" s="22"/>
    </row>
    <row r="42" spans="1:16" ht="39" customHeight="1" x14ac:dyDescent="0.15">
      <c r="A42" s="22"/>
      <c r="B42" s="39"/>
      <c r="C42" s="1175" t="s">
        <v>538</v>
      </c>
      <c r="D42" s="1176"/>
      <c r="E42" s="1177"/>
      <c r="F42" s="36" t="s">
        <v>484</v>
      </c>
      <c r="G42" s="37" t="s">
        <v>484</v>
      </c>
      <c r="H42" s="37" t="s">
        <v>484</v>
      </c>
      <c r="I42" s="37" t="s">
        <v>484</v>
      </c>
      <c r="J42" s="38" t="s">
        <v>484</v>
      </c>
      <c r="K42" s="22"/>
      <c r="L42" s="22"/>
      <c r="M42" s="22"/>
      <c r="N42" s="22"/>
      <c r="O42" s="22"/>
      <c r="P42" s="22"/>
    </row>
    <row r="43" spans="1:16" ht="39" customHeight="1" thickBot="1" x14ac:dyDescent="0.2">
      <c r="A43" s="22"/>
      <c r="B43" s="40"/>
      <c r="C43" s="1178" t="s">
        <v>539</v>
      </c>
      <c r="D43" s="1179"/>
      <c r="E43" s="1180"/>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1830</v>
      </c>
      <c r="L45" s="60">
        <v>1818</v>
      </c>
      <c r="M45" s="60">
        <v>1777</v>
      </c>
      <c r="N45" s="60">
        <v>1729</v>
      </c>
      <c r="O45" s="61">
        <v>1660</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484</v>
      </c>
      <c r="L46" s="64" t="s">
        <v>484</v>
      </c>
      <c r="M46" s="64" t="s">
        <v>484</v>
      </c>
      <c r="N46" s="64" t="s">
        <v>484</v>
      </c>
      <c r="O46" s="65" t="s">
        <v>484</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484</v>
      </c>
      <c r="L47" s="64" t="s">
        <v>484</v>
      </c>
      <c r="M47" s="64" t="s">
        <v>484</v>
      </c>
      <c r="N47" s="64" t="s">
        <v>484</v>
      </c>
      <c r="O47" s="65" t="s">
        <v>484</v>
      </c>
      <c r="P47" s="48"/>
      <c r="Q47" s="48"/>
      <c r="R47" s="48"/>
      <c r="S47" s="48"/>
      <c r="T47" s="48"/>
      <c r="U47" s="48"/>
    </row>
    <row r="48" spans="1:21" ht="30.75" customHeight="1" x14ac:dyDescent="0.15">
      <c r="A48" s="48"/>
      <c r="B48" s="1193"/>
      <c r="C48" s="1194"/>
      <c r="D48" s="62"/>
      <c r="E48" s="1185" t="s">
        <v>15</v>
      </c>
      <c r="F48" s="1185"/>
      <c r="G48" s="1185"/>
      <c r="H48" s="1185"/>
      <c r="I48" s="1185"/>
      <c r="J48" s="1186"/>
      <c r="K48" s="63">
        <v>361</v>
      </c>
      <c r="L48" s="64">
        <v>358</v>
      </c>
      <c r="M48" s="64">
        <v>363</v>
      </c>
      <c r="N48" s="64">
        <v>370</v>
      </c>
      <c r="O48" s="65">
        <v>375</v>
      </c>
      <c r="P48" s="48"/>
      <c r="Q48" s="48"/>
      <c r="R48" s="48"/>
      <c r="S48" s="48"/>
      <c r="T48" s="48"/>
      <c r="U48" s="48"/>
    </row>
    <row r="49" spans="1:21" ht="30.75" customHeight="1" x14ac:dyDescent="0.15">
      <c r="A49" s="48"/>
      <c r="B49" s="1193"/>
      <c r="C49" s="1194"/>
      <c r="D49" s="62"/>
      <c r="E49" s="1185" t="s">
        <v>16</v>
      </c>
      <c r="F49" s="1185"/>
      <c r="G49" s="1185"/>
      <c r="H49" s="1185"/>
      <c r="I49" s="1185"/>
      <c r="J49" s="1186"/>
      <c r="K49" s="63">
        <v>66</v>
      </c>
      <c r="L49" s="64">
        <v>59</v>
      </c>
      <c r="M49" s="64">
        <v>59</v>
      </c>
      <c r="N49" s="64">
        <v>58</v>
      </c>
      <c r="O49" s="65">
        <v>58</v>
      </c>
      <c r="P49" s="48"/>
      <c r="Q49" s="48"/>
      <c r="R49" s="48"/>
      <c r="S49" s="48"/>
      <c r="T49" s="48"/>
      <c r="U49" s="48"/>
    </row>
    <row r="50" spans="1:21" ht="30.75" customHeight="1" x14ac:dyDescent="0.15">
      <c r="A50" s="48"/>
      <c r="B50" s="1193"/>
      <c r="C50" s="1194"/>
      <c r="D50" s="62"/>
      <c r="E50" s="1185" t="s">
        <v>17</v>
      </c>
      <c r="F50" s="1185"/>
      <c r="G50" s="1185"/>
      <c r="H50" s="1185"/>
      <c r="I50" s="1185"/>
      <c r="J50" s="1186"/>
      <c r="K50" s="63">
        <v>149</v>
      </c>
      <c r="L50" s="64">
        <v>140</v>
      </c>
      <c r="M50" s="64">
        <v>152</v>
      </c>
      <c r="N50" s="64">
        <v>131</v>
      </c>
      <c r="O50" s="65">
        <v>126</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484</v>
      </c>
      <c r="L51" s="64" t="s">
        <v>484</v>
      </c>
      <c r="M51" s="64" t="s">
        <v>484</v>
      </c>
      <c r="N51" s="64" t="s">
        <v>484</v>
      </c>
      <c r="O51" s="65" t="s">
        <v>484</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1454</v>
      </c>
      <c r="L52" s="64">
        <v>1449</v>
      </c>
      <c r="M52" s="64">
        <v>1441</v>
      </c>
      <c r="N52" s="64">
        <v>1436</v>
      </c>
      <c r="O52" s="65">
        <v>1408</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952</v>
      </c>
      <c r="L53" s="69">
        <v>926</v>
      </c>
      <c r="M53" s="69">
        <v>910</v>
      </c>
      <c r="N53" s="69">
        <v>852</v>
      </c>
      <c r="O53" s="70">
        <v>811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37"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523</v>
      </c>
      <c r="J40" s="79" t="s">
        <v>524</v>
      </c>
      <c r="K40" s="79" t="s">
        <v>525</v>
      </c>
      <c r="L40" s="79" t="s">
        <v>526</v>
      </c>
      <c r="M40" s="80" t="s">
        <v>527</v>
      </c>
    </row>
    <row r="41" spans="2:13" ht="27.75" customHeight="1" x14ac:dyDescent="0.15">
      <c r="B41" s="1211" t="s">
        <v>24</v>
      </c>
      <c r="C41" s="1212"/>
      <c r="D41" s="81"/>
      <c r="E41" s="1213" t="s">
        <v>25</v>
      </c>
      <c r="F41" s="1213"/>
      <c r="G41" s="1213"/>
      <c r="H41" s="1214"/>
      <c r="I41" s="82">
        <v>15557</v>
      </c>
      <c r="J41" s="83">
        <v>14528</v>
      </c>
      <c r="K41" s="83">
        <v>13596</v>
      </c>
      <c r="L41" s="83">
        <v>12960</v>
      </c>
      <c r="M41" s="84">
        <v>11945</v>
      </c>
    </row>
    <row r="42" spans="2:13" ht="27.75" customHeight="1" x14ac:dyDescent="0.15">
      <c r="B42" s="1201"/>
      <c r="C42" s="1202"/>
      <c r="D42" s="85"/>
      <c r="E42" s="1205" t="s">
        <v>26</v>
      </c>
      <c r="F42" s="1205"/>
      <c r="G42" s="1205"/>
      <c r="H42" s="1206"/>
      <c r="I42" s="86">
        <v>1132</v>
      </c>
      <c r="J42" s="87">
        <v>1143</v>
      </c>
      <c r="K42" s="87">
        <v>969</v>
      </c>
      <c r="L42" s="87">
        <v>815</v>
      </c>
      <c r="M42" s="88">
        <v>669</v>
      </c>
    </row>
    <row r="43" spans="2:13" ht="27.75" customHeight="1" x14ac:dyDescent="0.15">
      <c r="B43" s="1201"/>
      <c r="C43" s="1202"/>
      <c r="D43" s="85"/>
      <c r="E43" s="1205" t="s">
        <v>27</v>
      </c>
      <c r="F43" s="1205"/>
      <c r="G43" s="1205"/>
      <c r="H43" s="1206"/>
      <c r="I43" s="86">
        <v>4767</v>
      </c>
      <c r="J43" s="87">
        <v>4660</v>
      </c>
      <c r="K43" s="87">
        <v>4519</v>
      </c>
      <c r="L43" s="87">
        <v>4300</v>
      </c>
      <c r="M43" s="88">
        <v>4055</v>
      </c>
    </row>
    <row r="44" spans="2:13" ht="27.75" customHeight="1" x14ac:dyDescent="0.15">
      <c r="B44" s="1201"/>
      <c r="C44" s="1202"/>
      <c r="D44" s="85"/>
      <c r="E44" s="1205" t="s">
        <v>28</v>
      </c>
      <c r="F44" s="1205"/>
      <c r="G44" s="1205"/>
      <c r="H44" s="1206"/>
      <c r="I44" s="86">
        <v>326</v>
      </c>
      <c r="J44" s="87">
        <v>269</v>
      </c>
      <c r="K44" s="87">
        <v>211</v>
      </c>
      <c r="L44" s="87">
        <v>158</v>
      </c>
      <c r="M44" s="88">
        <v>101</v>
      </c>
    </row>
    <row r="45" spans="2:13" ht="27.75" customHeight="1" x14ac:dyDescent="0.15">
      <c r="B45" s="1201"/>
      <c r="C45" s="1202"/>
      <c r="D45" s="85"/>
      <c r="E45" s="1205" t="s">
        <v>29</v>
      </c>
      <c r="F45" s="1205"/>
      <c r="G45" s="1205"/>
      <c r="H45" s="1206"/>
      <c r="I45" s="86">
        <v>2591</v>
      </c>
      <c r="J45" s="87">
        <v>2497</v>
      </c>
      <c r="K45" s="87">
        <v>2433</v>
      </c>
      <c r="L45" s="87">
        <v>2228</v>
      </c>
      <c r="M45" s="88">
        <v>2001</v>
      </c>
    </row>
    <row r="46" spans="2:13" ht="27.75" customHeight="1" x14ac:dyDescent="0.15">
      <c r="B46" s="1201"/>
      <c r="C46" s="1202"/>
      <c r="D46" s="85"/>
      <c r="E46" s="1205" t="s">
        <v>30</v>
      </c>
      <c r="F46" s="1205"/>
      <c r="G46" s="1205"/>
      <c r="H46" s="1206"/>
      <c r="I46" s="86" t="s">
        <v>484</v>
      </c>
      <c r="J46" s="87" t="s">
        <v>484</v>
      </c>
      <c r="K46" s="87" t="s">
        <v>484</v>
      </c>
      <c r="L46" s="87" t="s">
        <v>484</v>
      </c>
      <c r="M46" s="88" t="s">
        <v>484</v>
      </c>
    </row>
    <row r="47" spans="2:13" ht="27.75" customHeight="1" x14ac:dyDescent="0.15">
      <c r="B47" s="1201"/>
      <c r="C47" s="1202"/>
      <c r="D47" s="85"/>
      <c r="E47" s="1205" t="s">
        <v>31</v>
      </c>
      <c r="F47" s="1205"/>
      <c r="G47" s="1205"/>
      <c r="H47" s="1206"/>
      <c r="I47" s="86" t="s">
        <v>484</v>
      </c>
      <c r="J47" s="87" t="s">
        <v>484</v>
      </c>
      <c r="K47" s="87" t="s">
        <v>484</v>
      </c>
      <c r="L47" s="87" t="s">
        <v>484</v>
      </c>
      <c r="M47" s="88" t="s">
        <v>484</v>
      </c>
    </row>
    <row r="48" spans="2:13" ht="27.75" customHeight="1" x14ac:dyDescent="0.15">
      <c r="B48" s="1203"/>
      <c r="C48" s="1204"/>
      <c r="D48" s="85"/>
      <c r="E48" s="1205" t="s">
        <v>32</v>
      </c>
      <c r="F48" s="1205"/>
      <c r="G48" s="1205"/>
      <c r="H48" s="1206"/>
      <c r="I48" s="86" t="s">
        <v>484</v>
      </c>
      <c r="J48" s="87" t="s">
        <v>484</v>
      </c>
      <c r="K48" s="87" t="s">
        <v>484</v>
      </c>
      <c r="L48" s="87" t="s">
        <v>484</v>
      </c>
      <c r="M48" s="88" t="s">
        <v>484</v>
      </c>
    </row>
    <row r="49" spans="2:13" ht="27.75" customHeight="1" x14ac:dyDescent="0.15">
      <c r="B49" s="1199" t="s">
        <v>33</v>
      </c>
      <c r="C49" s="1200"/>
      <c r="D49" s="89"/>
      <c r="E49" s="1205" t="s">
        <v>34</v>
      </c>
      <c r="F49" s="1205"/>
      <c r="G49" s="1205"/>
      <c r="H49" s="1206"/>
      <c r="I49" s="86">
        <v>2149</v>
      </c>
      <c r="J49" s="87">
        <v>2371</v>
      </c>
      <c r="K49" s="87">
        <v>2353</v>
      </c>
      <c r="L49" s="87">
        <v>2244</v>
      </c>
      <c r="M49" s="88">
        <v>2354</v>
      </c>
    </row>
    <row r="50" spans="2:13" ht="27.75" customHeight="1" x14ac:dyDescent="0.15">
      <c r="B50" s="1201"/>
      <c r="C50" s="1202"/>
      <c r="D50" s="85"/>
      <c r="E50" s="1205" t="s">
        <v>35</v>
      </c>
      <c r="F50" s="1205"/>
      <c r="G50" s="1205"/>
      <c r="H50" s="1206"/>
      <c r="I50" s="86">
        <v>1305</v>
      </c>
      <c r="J50" s="87">
        <v>1170</v>
      </c>
      <c r="K50" s="87">
        <v>1025</v>
      </c>
      <c r="L50" s="87">
        <v>903</v>
      </c>
      <c r="M50" s="88">
        <v>828</v>
      </c>
    </row>
    <row r="51" spans="2:13" ht="27.75" customHeight="1" x14ac:dyDescent="0.15">
      <c r="B51" s="1203"/>
      <c r="C51" s="1204"/>
      <c r="D51" s="85"/>
      <c r="E51" s="1205" t="s">
        <v>36</v>
      </c>
      <c r="F51" s="1205"/>
      <c r="G51" s="1205"/>
      <c r="H51" s="1206"/>
      <c r="I51" s="86">
        <v>12760</v>
      </c>
      <c r="J51" s="87">
        <v>12192</v>
      </c>
      <c r="K51" s="87">
        <v>11603</v>
      </c>
      <c r="L51" s="87">
        <v>11177</v>
      </c>
      <c r="M51" s="88">
        <v>10497</v>
      </c>
    </row>
    <row r="52" spans="2:13" ht="27.75" customHeight="1" thickBot="1" x14ac:dyDescent="0.2">
      <c r="B52" s="1207" t="s">
        <v>37</v>
      </c>
      <c r="C52" s="1208"/>
      <c r="D52" s="90"/>
      <c r="E52" s="1209" t="s">
        <v>38</v>
      </c>
      <c r="F52" s="1209"/>
      <c r="G52" s="1209"/>
      <c r="H52" s="1210"/>
      <c r="I52" s="91">
        <v>8159</v>
      </c>
      <c r="J52" s="92">
        <v>7364</v>
      </c>
      <c r="K52" s="92">
        <v>6746</v>
      </c>
      <c r="L52" s="92">
        <v>6137</v>
      </c>
      <c r="M52" s="93">
        <v>5091</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549</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549</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550</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551</v>
      </c>
      <c r="I42" s="352"/>
      <c r="J42" s="352"/>
      <c r="K42" s="352"/>
      <c r="L42" s="244"/>
      <c r="M42" s="244"/>
      <c r="N42" s="244"/>
      <c r="O42" s="244"/>
    </row>
    <row r="43" spans="2:17" x14ac:dyDescent="0.15">
      <c r="B43" s="248"/>
      <c r="C43" s="244"/>
      <c r="D43" s="244"/>
      <c r="E43" s="244"/>
      <c r="F43" s="244"/>
      <c r="G43" s="1227"/>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552</v>
      </c>
    </row>
    <row r="50" spans="1:17" x14ac:dyDescent="0.15">
      <c r="B50" s="248"/>
      <c r="C50" s="244"/>
      <c r="D50" s="244"/>
      <c r="E50" s="244"/>
      <c r="F50" s="244"/>
      <c r="G50" s="1236"/>
      <c r="H50" s="1237"/>
      <c r="I50" s="1237"/>
      <c r="J50" s="1238"/>
      <c r="K50" s="354" t="s">
        <v>523</v>
      </c>
      <c r="L50" s="354" t="s">
        <v>524</v>
      </c>
      <c r="M50" s="354" t="s">
        <v>525</v>
      </c>
      <c r="N50" s="354" t="s">
        <v>526</v>
      </c>
      <c r="O50" s="354" t="s">
        <v>527</v>
      </c>
    </row>
    <row r="51" spans="1:17" x14ac:dyDescent="0.15">
      <c r="B51" s="248"/>
      <c r="C51" s="244"/>
      <c r="D51" s="244"/>
      <c r="E51" s="244"/>
      <c r="F51" s="244"/>
      <c r="G51" s="1239" t="s">
        <v>553</v>
      </c>
      <c r="H51" s="1240"/>
      <c r="I51" s="1245" t="s">
        <v>554</v>
      </c>
      <c r="J51" s="1245"/>
      <c r="K51" s="1249"/>
      <c r="L51" s="1249"/>
      <c r="M51" s="1249"/>
      <c r="N51" s="1249"/>
      <c r="O51" s="1249"/>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555</v>
      </c>
      <c r="J53" s="1225"/>
      <c r="K53" s="1250"/>
      <c r="L53" s="1250"/>
      <c r="M53" s="1250"/>
      <c r="N53" s="1250"/>
      <c r="O53" s="1250"/>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556</v>
      </c>
      <c r="H55" s="1220"/>
      <c r="I55" s="1225" t="s">
        <v>554</v>
      </c>
      <c r="J55" s="1225"/>
      <c r="K55" s="1249"/>
      <c r="L55" s="1249"/>
      <c r="M55" s="1249"/>
      <c r="N55" s="1249"/>
      <c r="O55" s="1249"/>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555</v>
      </c>
      <c r="J57" s="1217"/>
      <c r="K57" s="1250"/>
      <c r="L57" s="1250"/>
      <c r="M57" s="1250"/>
      <c r="N57" s="1250"/>
      <c r="O57" s="1250"/>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557</v>
      </c>
      <c r="C63" s="244"/>
      <c r="D63" s="244"/>
      <c r="E63" s="244"/>
      <c r="F63" s="244"/>
      <c r="G63" s="244"/>
      <c r="H63" s="244"/>
      <c r="I63" s="244"/>
      <c r="J63" s="244"/>
      <c r="K63" s="244"/>
      <c r="L63" s="244"/>
      <c r="M63" s="244"/>
      <c r="N63" s="244"/>
      <c r="O63" s="244"/>
    </row>
    <row r="64" spans="1:17" x14ac:dyDescent="0.15">
      <c r="B64" s="248"/>
      <c r="C64" s="244"/>
      <c r="D64" s="244"/>
      <c r="E64" s="244"/>
      <c r="F64" s="244"/>
      <c r="G64" s="351" t="s">
        <v>551</v>
      </c>
      <c r="I64" s="352"/>
      <c r="J64" s="352"/>
      <c r="K64" s="352"/>
      <c r="L64" s="244"/>
      <c r="M64" s="244"/>
      <c r="N64" s="244"/>
      <c r="O64" s="244"/>
    </row>
    <row r="65" spans="2:30" x14ac:dyDescent="0.15">
      <c r="B65" s="248"/>
      <c r="C65" s="244"/>
      <c r="D65" s="244"/>
      <c r="E65" s="244"/>
      <c r="F65" s="244"/>
      <c r="G65" s="1251" t="s">
        <v>560</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558</v>
      </c>
      <c r="I71" s="368"/>
      <c r="J71" s="364"/>
      <c r="K71" s="364"/>
      <c r="L71" s="365"/>
      <c r="M71" s="364"/>
      <c r="N71" s="365"/>
      <c r="O71" s="366"/>
    </row>
    <row r="72" spans="2:30" x14ac:dyDescent="0.15">
      <c r="B72" s="248"/>
      <c r="C72" s="244"/>
      <c r="D72" s="244"/>
      <c r="E72" s="244"/>
      <c r="F72" s="244"/>
      <c r="G72" s="1236"/>
      <c r="H72" s="1237"/>
      <c r="I72" s="1237"/>
      <c r="J72" s="1238"/>
      <c r="K72" s="354" t="s">
        <v>523</v>
      </c>
      <c r="L72" s="354" t="s">
        <v>524</v>
      </c>
      <c r="M72" s="354" t="s">
        <v>525</v>
      </c>
      <c r="N72" s="354" t="s">
        <v>526</v>
      </c>
      <c r="O72" s="354" t="s">
        <v>527</v>
      </c>
    </row>
    <row r="73" spans="2:30" x14ac:dyDescent="0.15">
      <c r="B73" s="248"/>
      <c r="C73" s="244"/>
      <c r="D73" s="244"/>
      <c r="E73" s="244"/>
      <c r="F73" s="244"/>
      <c r="G73" s="1239" t="s">
        <v>553</v>
      </c>
      <c r="H73" s="1240"/>
      <c r="I73" s="1245" t="s">
        <v>554</v>
      </c>
      <c r="J73" s="1245"/>
      <c r="K73" s="1226">
        <v>145.1</v>
      </c>
      <c r="L73" s="1226">
        <v>131.19999999999999</v>
      </c>
      <c r="M73" s="1215">
        <v>122</v>
      </c>
      <c r="N73" s="1215">
        <v>114.8</v>
      </c>
      <c r="O73" s="1215">
        <v>93</v>
      </c>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559</v>
      </c>
      <c r="J75" s="1225"/>
      <c r="K75" s="1247">
        <v>17</v>
      </c>
      <c r="L75" s="1247">
        <v>16.600000000000001</v>
      </c>
      <c r="M75" s="1247">
        <v>16.600000000000001</v>
      </c>
      <c r="N75" s="1247">
        <v>16.2</v>
      </c>
      <c r="O75" s="1247">
        <v>15.7</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556</v>
      </c>
      <c r="H77" s="1220"/>
      <c r="I77" s="1225" t="s">
        <v>554</v>
      </c>
      <c r="J77" s="1225"/>
      <c r="K77" s="1226">
        <v>86</v>
      </c>
      <c r="L77" s="1226">
        <v>72</v>
      </c>
      <c r="M77" s="1215">
        <v>58.8</v>
      </c>
      <c r="N77" s="1215">
        <v>49.7</v>
      </c>
      <c r="O77" s="1215">
        <v>37.200000000000003</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559</v>
      </c>
      <c r="J79" s="1217"/>
      <c r="K79" s="1218">
        <v>14.5</v>
      </c>
      <c r="L79" s="1218">
        <v>13.3</v>
      </c>
      <c r="M79" s="1218">
        <v>12.4</v>
      </c>
      <c r="N79" s="1218">
        <v>11.2</v>
      </c>
      <c r="O79" s="1218">
        <v>10.1</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522</v>
      </c>
      <c r="G2" s="111"/>
      <c r="H2" s="112"/>
    </row>
    <row r="3" spans="1:8" x14ac:dyDescent="0.15">
      <c r="A3" s="108" t="s">
        <v>515</v>
      </c>
      <c r="B3" s="113"/>
      <c r="C3" s="114"/>
      <c r="D3" s="115">
        <v>24618</v>
      </c>
      <c r="E3" s="116"/>
      <c r="F3" s="117">
        <v>90833</v>
      </c>
      <c r="G3" s="118"/>
      <c r="H3" s="119"/>
    </row>
    <row r="4" spans="1:8" x14ac:dyDescent="0.15">
      <c r="A4" s="120"/>
      <c r="B4" s="121"/>
      <c r="C4" s="122"/>
      <c r="D4" s="123">
        <v>13667</v>
      </c>
      <c r="E4" s="124"/>
      <c r="F4" s="125">
        <v>47037</v>
      </c>
      <c r="G4" s="126"/>
      <c r="H4" s="127"/>
    </row>
    <row r="5" spans="1:8" x14ac:dyDescent="0.15">
      <c r="A5" s="108" t="s">
        <v>517</v>
      </c>
      <c r="B5" s="113"/>
      <c r="C5" s="114"/>
      <c r="D5" s="115">
        <v>25601</v>
      </c>
      <c r="E5" s="116"/>
      <c r="F5" s="117">
        <v>79181</v>
      </c>
      <c r="G5" s="118"/>
      <c r="H5" s="119"/>
    </row>
    <row r="6" spans="1:8" x14ac:dyDescent="0.15">
      <c r="A6" s="120"/>
      <c r="B6" s="121"/>
      <c r="C6" s="122"/>
      <c r="D6" s="123">
        <v>13367</v>
      </c>
      <c r="E6" s="124"/>
      <c r="F6" s="125">
        <v>40448</v>
      </c>
      <c r="G6" s="126"/>
      <c r="H6" s="127"/>
    </row>
    <row r="7" spans="1:8" x14ac:dyDescent="0.15">
      <c r="A7" s="108" t="s">
        <v>518</v>
      </c>
      <c r="B7" s="113"/>
      <c r="C7" s="114"/>
      <c r="D7" s="115">
        <v>27696</v>
      </c>
      <c r="E7" s="116"/>
      <c r="F7" s="117">
        <v>118124</v>
      </c>
      <c r="G7" s="118"/>
      <c r="H7" s="119"/>
    </row>
    <row r="8" spans="1:8" x14ac:dyDescent="0.15">
      <c r="A8" s="120"/>
      <c r="B8" s="121"/>
      <c r="C8" s="122"/>
      <c r="D8" s="123">
        <v>15326</v>
      </c>
      <c r="E8" s="124"/>
      <c r="F8" s="125">
        <v>54614</v>
      </c>
      <c r="G8" s="126"/>
      <c r="H8" s="127"/>
    </row>
    <row r="9" spans="1:8" x14ac:dyDescent="0.15">
      <c r="A9" s="108" t="s">
        <v>519</v>
      </c>
      <c r="B9" s="113"/>
      <c r="C9" s="114"/>
      <c r="D9" s="115">
        <v>50470</v>
      </c>
      <c r="E9" s="116"/>
      <c r="F9" s="117">
        <v>101693</v>
      </c>
      <c r="G9" s="118"/>
      <c r="H9" s="119"/>
    </row>
    <row r="10" spans="1:8" x14ac:dyDescent="0.15">
      <c r="A10" s="120"/>
      <c r="B10" s="121"/>
      <c r="C10" s="122"/>
      <c r="D10" s="123">
        <v>30675</v>
      </c>
      <c r="E10" s="124"/>
      <c r="F10" s="125">
        <v>51066</v>
      </c>
      <c r="G10" s="126"/>
      <c r="H10" s="127"/>
    </row>
    <row r="11" spans="1:8" x14ac:dyDescent="0.15">
      <c r="A11" s="108" t="s">
        <v>520</v>
      </c>
      <c r="B11" s="113"/>
      <c r="C11" s="114"/>
      <c r="D11" s="115">
        <v>29171</v>
      </c>
      <c r="E11" s="116"/>
      <c r="F11" s="117">
        <v>96635</v>
      </c>
      <c r="G11" s="118"/>
      <c r="H11" s="119"/>
    </row>
    <row r="12" spans="1:8" x14ac:dyDescent="0.15">
      <c r="A12" s="120"/>
      <c r="B12" s="121"/>
      <c r="C12" s="128"/>
      <c r="D12" s="123">
        <v>11152</v>
      </c>
      <c r="E12" s="124"/>
      <c r="F12" s="125">
        <v>44408</v>
      </c>
      <c r="G12" s="126"/>
      <c r="H12" s="127"/>
    </row>
    <row r="13" spans="1:8" x14ac:dyDescent="0.15">
      <c r="A13" s="108"/>
      <c r="B13" s="113"/>
      <c r="C13" s="129"/>
      <c r="D13" s="130">
        <v>31511</v>
      </c>
      <c r="E13" s="131"/>
      <c r="F13" s="132">
        <v>97293</v>
      </c>
      <c r="G13" s="133"/>
      <c r="H13" s="119"/>
    </row>
    <row r="14" spans="1:8" x14ac:dyDescent="0.15">
      <c r="A14" s="120"/>
      <c r="B14" s="121"/>
      <c r="C14" s="122"/>
      <c r="D14" s="123">
        <v>16837</v>
      </c>
      <c r="E14" s="124"/>
      <c r="F14" s="125">
        <v>47515</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1.54</v>
      </c>
      <c r="C19" s="134">
        <f>ROUND(VALUE(SUBSTITUTE(実質収支比率等に係る経年分析!G$48,"▲","-")),2)</f>
        <v>1.1399999999999999</v>
      </c>
      <c r="D19" s="134">
        <f>ROUND(VALUE(SUBSTITUTE(実質収支比率等に係る経年分析!H$48,"▲","-")),2)</f>
        <v>1.23</v>
      </c>
      <c r="E19" s="134">
        <f>ROUND(VALUE(SUBSTITUTE(実質収支比率等に係る経年分析!I$48,"▲","-")),2)</f>
        <v>1.29</v>
      </c>
      <c r="F19" s="134">
        <f>ROUND(VALUE(SUBSTITUTE(実質収支比率等に係る経年分析!J$48,"▲","-")),2)</f>
        <v>1.41</v>
      </c>
    </row>
    <row r="20" spans="1:11" x14ac:dyDescent="0.15">
      <c r="A20" s="134" t="s">
        <v>43</v>
      </c>
      <c r="B20" s="134">
        <f>ROUND(VALUE(SUBSTITUTE(実質収支比率等に係る経年分析!F$47,"▲","-")),2)</f>
        <v>26.4</v>
      </c>
      <c r="C20" s="134">
        <f>ROUND(VALUE(SUBSTITUTE(実質収支比率等に係る経年分析!G$47,"▲","-")),2)</f>
        <v>29.38</v>
      </c>
      <c r="D20" s="134">
        <f>ROUND(VALUE(SUBSTITUTE(実質収支比率等に係る経年分析!H$47,"▲","-")),2)</f>
        <v>29.36</v>
      </c>
      <c r="E20" s="134">
        <f>ROUND(VALUE(SUBSTITUTE(実質収支比率等に係る経年分析!I$47,"▲","-")),2)</f>
        <v>28.81</v>
      </c>
      <c r="F20" s="134">
        <f>ROUND(VALUE(SUBSTITUTE(実質収支比率等に係る経年分析!J$47,"▲","-")),2)</f>
        <v>28.98</v>
      </c>
    </row>
    <row r="21" spans="1:11" x14ac:dyDescent="0.15">
      <c r="A21" s="134" t="s">
        <v>44</v>
      </c>
      <c r="B21" s="134">
        <f>IF(ISNUMBER(VALUE(SUBSTITUTE(実質収支比率等に係る経年分析!F$49,"▲","-"))),ROUND(VALUE(SUBSTITUTE(実質収支比率等に係る経年分析!F$49,"▲","-")),2),NA())</f>
        <v>6.57</v>
      </c>
      <c r="C21" s="134">
        <f>IF(ISNUMBER(VALUE(SUBSTITUTE(実質収支比率等に係る経年分析!G$49,"▲","-"))),ROUND(VALUE(SUBSTITUTE(実質収支比率等に係る経年分析!G$49,"▲","-")),2),NA())</f>
        <v>2.5299999999999998</v>
      </c>
      <c r="D21" s="134">
        <f>IF(ISNUMBER(VALUE(SUBSTITUTE(実質収支比率等に係る経年分析!H$49,"▲","-"))),ROUND(VALUE(SUBSTITUTE(実質収支比率等に係る経年分析!H$49,"▲","-")),2),NA())</f>
        <v>-0.34</v>
      </c>
      <c r="E21" s="134">
        <f>IF(ISNUMBER(VALUE(SUBSTITUTE(実質収支比率等に係る経年分析!I$49,"▲","-"))),ROUND(VALUE(SUBSTITUTE(実質収支比率等に係る経年分析!I$49,"▲","-")),2),NA())</f>
        <v>-1.35</v>
      </c>
      <c r="F21" s="134">
        <f>IF(ISNUMBER(VALUE(SUBSTITUTE(実質収支比率等に係る経年分析!J$49,"▲","-"))),ROUND(VALUE(SUBSTITUTE(実質収支比率等に係る経年分析!J$49,"▲","-")),2),NA())</f>
        <v>0.76</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森町介護保険事業特別会計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0.08</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森町後期高齢者医療特別会計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森町介護サービス事業特別会計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森町国民健康保険特別会計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0.09</v>
      </c>
    </row>
    <row r="33" spans="1:16" x14ac:dyDescent="0.15">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1.53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1.1399999999999999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1.23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1.41</v>
      </c>
    </row>
    <row r="34" spans="1:16" x14ac:dyDescent="0.15">
      <c r="A34" s="135" t="str">
        <f>IF(連結実質赤字比率に係る赤字・黒字の構成分析!C$36="",NA(),連結実質赤字比率に係る赤字・黒字の構成分析!C$36)</f>
        <v>森町公共下水道事業会計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2.25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2.38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2.63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2.68</v>
      </c>
    </row>
    <row r="35" spans="1:16" x14ac:dyDescent="0.15">
      <c r="A35" s="135" t="str">
        <f>IF(連結実質赤字比率に係る赤字・黒字の構成分析!C$35="",NA(),連結実質赤字比率に係る赤字・黒字の構成分析!C$35)</f>
        <v>森町国民健康保険病院事業会計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0.39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1.28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0.67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3.46</v>
      </c>
    </row>
    <row r="36" spans="1:16" x14ac:dyDescent="0.15">
      <c r="A36" s="135" t="str">
        <f>IF(連結実質赤字比率に係る赤字・黒字の構成分析!C$34="",NA(),連結実質赤字比率に係る赤字・黒字の構成分析!C$34)</f>
        <v>森町水道事業会計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4.45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3.56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2.97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3.41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3.65</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1454</v>
      </c>
      <c r="E42" s="136"/>
      <c r="F42" s="136"/>
      <c r="G42" s="136">
        <f>'実質公債費比率（分子）の構造'!L$52</f>
        <v>1449</v>
      </c>
      <c r="H42" s="136"/>
      <c r="I42" s="136"/>
      <c r="J42" s="136">
        <f>'実質公債費比率（分子）の構造'!M$52</f>
        <v>1441</v>
      </c>
      <c r="K42" s="136"/>
      <c r="L42" s="136"/>
      <c r="M42" s="136">
        <f>'実質公債費比率（分子）の構造'!N$52</f>
        <v>1436</v>
      </c>
      <c r="N42" s="136"/>
      <c r="O42" s="136"/>
      <c r="P42" s="136">
        <f>'実質公債費比率（分子）の構造'!O$52</f>
        <v>1408</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149</v>
      </c>
      <c r="C44" s="136"/>
      <c r="D44" s="136"/>
      <c r="E44" s="136">
        <f>'実質公債費比率（分子）の構造'!L$50</f>
        <v>140</v>
      </c>
      <c r="F44" s="136"/>
      <c r="G44" s="136"/>
      <c r="H44" s="136">
        <f>'実質公債費比率（分子）の構造'!M$50</f>
        <v>152</v>
      </c>
      <c r="I44" s="136"/>
      <c r="J44" s="136"/>
      <c r="K44" s="136">
        <f>'実質公債費比率（分子）の構造'!N$50</f>
        <v>131</v>
      </c>
      <c r="L44" s="136"/>
      <c r="M44" s="136"/>
      <c r="N44" s="136">
        <f>'実質公債費比率（分子）の構造'!O$50</f>
        <v>126</v>
      </c>
      <c r="O44" s="136"/>
      <c r="P44" s="136"/>
    </row>
    <row r="45" spans="1:16" x14ac:dyDescent="0.15">
      <c r="A45" s="136" t="s">
        <v>54</v>
      </c>
      <c r="B45" s="136">
        <f>'実質公債費比率（分子）の構造'!K$49</f>
        <v>66</v>
      </c>
      <c r="C45" s="136"/>
      <c r="D45" s="136"/>
      <c r="E45" s="136">
        <f>'実質公債費比率（分子）の構造'!L$49</f>
        <v>59</v>
      </c>
      <c r="F45" s="136"/>
      <c r="G45" s="136"/>
      <c r="H45" s="136">
        <f>'実質公債費比率（分子）の構造'!M$49</f>
        <v>59</v>
      </c>
      <c r="I45" s="136"/>
      <c r="J45" s="136"/>
      <c r="K45" s="136">
        <f>'実質公債費比率（分子）の構造'!N$49</f>
        <v>58</v>
      </c>
      <c r="L45" s="136"/>
      <c r="M45" s="136"/>
      <c r="N45" s="136">
        <f>'実質公債費比率（分子）の構造'!O$49</f>
        <v>58</v>
      </c>
      <c r="O45" s="136"/>
      <c r="P45" s="136"/>
    </row>
    <row r="46" spans="1:16" x14ac:dyDescent="0.15">
      <c r="A46" s="136" t="s">
        <v>55</v>
      </c>
      <c r="B46" s="136">
        <f>'実質公債費比率（分子）の構造'!K$48</f>
        <v>361</v>
      </c>
      <c r="C46" s="136"/>
      <c r="D46" s="136"/>
      <c r="E46" s="136">
        <f>'実質公債費比率（分子）の構造'!L$48</f>
        <v>358</v>
      </c>
      <c r="F46" s="136"/>
      <c r="G46" s="136"/>
      <c r="H46" s="136">
        <f>'実質公債費比率（分子）の構造'!M$48</f>
        <v>363</v>
      </c>
      <c r="I46" s="136"/>
      <c r="J46" s="136"/>
      <c r="K46" s="136">
        <f>'実質公債費比率（分子）の構造'!N$48</f>
        <v>370</v>
      </c>
      <c r="L46" s="136"/>
      <c r="M46" s="136"/>
      <c r="N46" s="136">
        <f>'実質公債費比率（分子）の構造'!O$48</f>
        <v>375</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1830</v>
      </c>
      <c r="C49" s="136"/>
      <c r="D49" s="136"/>
      <c r="E49" s="136">
        <f>'実質公債費比率（分子）の構造'!L$45</f>
        <v>1818</v>
      </c>
      <c r="F49" s="136"/>
      <c r="G49" s="136"/>
      <c r="H49" s="136">
        <f>'実質公債費比率（分子）の構造'!M$45</f>
        <v>1777</v>
      </c>
      <c r="I49" s="136"/>
      <c r="J49" s="136"/>
      <c r="K49" s="136">
        <f>'実質公債費比率（分子）の構造'!N$45</f>
        <v>1729</v>
      </c>
      <c r="L49" s="136"/>
      <c r="M49" s="136"/>
      <c r="N49" s="136">
        <f>'実質公債費比率（分子）の構造'!O$45</f>
        <v>1660</v>
      </c>
      <c r="O49" s="136"/>
      <c r="P49" s="136"/>
    </row>
    <row r="50" spans="1:16" x14ac:dyDescent="0.15">
      <c r="A50" s="136" t="s">
        <v>59</v>
      </c>
      <c r="B50" s="136" t="e">
        <f>NA()</f>
        <v>#N/A</v>
      </c>
      <c r="C50" s="136">
        <f>IF(ISNUMBER('実質公債費比率（分子）の構造'!K$53),'実質公債費比率（分子）の構造'!K$53,NA())</f>
        <v>952</v>
      </c>
      <c r="D50" s="136" t="e">
        <f>NA()</f>
        <v>#N/A</v>
      </c>
      <c r="E50" s="136" t="e">
        <f>NA()</f>
        <v>#N/A</v>
      </c>
      <c r="F50" s="136">
        <f>IF(ISNUMBER('実質公債費比率（分子）の構造'!L$53),'実質公債費比率（分子）の構造'!L$53,NA())</f>
        <v>926</v>
      </c>
      <c r="G50" s="136" t="e">
        <f>NA()</f>
        <v>#N/A</v>
      </c>
      <c r="H50" s="136" t="e">
        <f>NA()</f>
        <v>#N/A</v>
      </c>
      <c r="I50" s="136">
        <f>IF(ISNUMBER('実質公債費比率（分子）の構造'!M$53),'実質公債費比率（分子）の構造'!M$53,NA())</f>
        <v>910</v>
      </c>
      <c r="J50" s="136" t="e">
        <f>NA()</f>
        <v>#N/A</v>
      </c>
      <c r="K50" s="136" t="e">
        <f>NA()</f>
        <v>#N/A</v>
      </c>
      <c r="L50" s="136">
        <f>IF(ISNUMBER('実質公債費比率（分子）の構造'!N$53),'実質公債費比率（分子）の構造'!N$53,NA())</f>
        <v>852</v>
      </c>
      <c r="M50" s="136" t="e">
        <f>NA()</f>
        <v>#N/A</v>
      </c>
      <c r="N50" s="136" t="e">
        <f>NA()</f>
        <v>#N/A</v>
      </c>
      <c r="O50" s="136">
        <f>IF(ISNUMBER('実質公債費比率（分子）の構造'!O$53),'実質公債費比率（分子）の構造'!O$53,NA())</f>
        <v>811</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12760</v>
      </c>
      <c r="E56" s="135"/>
      <c r="F56" s="135"/>
      <c r="G56" s="135">
        <f>'将来負担比率（分子）の構造'!J$51</f>
        <v>12192</v>
      </c>
      <c r="H56" s="135"/>
      <c r="I56" s="135"/>
      <c r="J56" s="135">
        <f>'将来負担比率（分子）の構造'!K$51</f>
        <v>11603</v>
      </c>
      <c r="K56" s="135"/>
      <c r="L56" s="135"/>
      <c r="M56" s="135">
        <f>'将来負担比率（分子）の構造'!L$51</f>
        <v>11177</v>
      </c>
      <c r="N56" s="135"/>
      <c r="O56" s="135"/>
      <c r="P56" s="135">
        <f>'将来負担比率（分子）の構造'!M$51</f>
        <v>10497</v>
      </c>
    </row>
    <row r="57" spans="1:16" x14ac:dyDescent="0.15">
      <c r="A57" s="135" t="s">
        <v>35</v>
      </c>
      <c r="B57" s="135"/>
      <c r="C57" s="135"/>
      <c r="D57" s="135">
        <f>'将来負担比率（分子）の構造'!I$50</f>
        <v>1305</v>
      </c>
      <c r="E57" s="135"/>
      <c r="F57" s="135"/>
      <c r="G57" s="135">
        <f>'将来負担比率（分子）の構造'!J$50</f>
        <v>1170</v>
      </c>
      <c r="H57" s="135"/>
      <c r="I57" s="135"/>
      <c r="J57" s="135">
        <f>'将来負担比率（分子）の構造'!K$50</f>
        <v>1025</v>
      </c>
      <c r="K57" s="135"/>
      <c r="L57" s="135"/>
      <c r="M57" s="135">
        <f>'将来負担比率（分子）の構造'!L$50</f>
        <v>903</v>
      </c>
      <c r="N57" s="135"/>
      <c r="O57" s="135"/>
      <c r="P57" s="135">
        <f>'将来負担比率（分子）の構造'!M$50</f>
        <v>828</v>
      </c>
    </row>
    <row r="58" spans="1:16" x14ac:dyDescent="0.15">
      <c r="A58" s="135" t="s">
        <v>34</v>
      </c>
      <c r="B58" s="135"/>
      <c r="C58" s="135"/>
      <c r="D58" s="135">
        <f>'将来負担比率（分子）の構造'!I$49</f>
        <v>2149</v>
      </c>
      <c r="E58" s="135"/>
      <c r="F58" s="135"/>
      <c r="G58" s="135">
        <f>'将来負担比率（分子）の構造'!J$49</f>
        <v>2371</v>
      </c>
      <c r="H58" s="135"/>
      <c r="I58" s="135"/>
      <c r="J58" s="135">
        <f>'将来負担比率（分子）の構造'!K$49</f>
        <v>2353</v>
      </c>
      <c r="K58" s="135"/>
      <c r="L58" s="135"/>
      <c r="M58" s="135">
        <f>'将来負担比率（分子）の構造'!L$49</f>
        <v>2244</v>
      </c>
      <c r="N58" s="135"/>
      <c r="O58" s="135"/>
      <c r="P58" s="135">
        <f>'将来負担比率（分子）の構造'!M$49</f>
        <v>2354</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2591</v>
      </c>
      <c r="C62" s="135"/>
      <c r="D62" s="135"/>
      <c r="E62" s="135">
        <f>'将来負担比率（分子）の構造'!J$45</f>
        <v>2497</v>
      </c>
      <c r="F62" s="135"/>
      <c r="G62" s="135"/>
      <c r="H62" s="135">
        <f>'将来負担比率（分子）の構造'!K$45</f>
        <v>2433</v>
      </c>
      <c r="I62" s="135"/>
      <c r="J62" s="135"/>
      <c r="K62" s="135">
        <f>'将来負担比率（分子）の構造'!L$45</f>
        <v>2228</v>
      </c>
      <c r="L62" s="135"/>
      <c r="M62" s="135"/>
      <c r="N62" s="135">
        <f>'将来負担比率（分子）の構造'!M$45</f>
        <v>2001</v>
      </c>
      <c r="O62" s="135"/>
      <c r="P62" s="135"/>
    </row>
    <row r="63" spans="1:16" x14ac:dyDescent="0.15">
      <c r="A63" s="135" t="s">
        <v>28</v>
      </c>
      <c r="B63" s="135">
        <f>'将来負担比率（分子）の構造'!I$44</f>
        <v>326</v>
      </c>
      <c r="C63" s="135"/>
      <c r="D63" s="135"/>
      <c r="E63" s="135">
        <f>'将来負担比率（分子）の構造'!J$44</f>
        <v>269</v>
      </c>
      <c r="F63" s="135"/>
      <c r="G63" s="135"/>
      <c r="H63" s="135">
        <f>'将来負担比率（分子）の構造'!K$44</f>
        <v>211</v>
      </c>
      <c r="I63" s="135"/>
      <c r="J63" s="135"/>
      <c r="K63" s="135">
        <f>'将来負担比率（分子）の構造'!L$44</f>
        <v>158</v>
      </c>
      <c r="L63" s="135"/>
      <c r="M63" s="135"/>
      <c r="N63" s="135">
        <f>'将来負担比率（分子）の構造'!M$44</f>
        <v>101</v>
      </c>
      <c r="O63" s="135"/>
      <c r="P63" s="135"/>
    </row>
    <row r="64" spans="1:16" x14ac:dyDescent="0.15">
      <c r="A64" s="135" t="s">
        <v>27</v>
      </c>
      <c r="B64" s="135">
        <f>'将来負担比率（分子）の構造'!I$43</f>
        <v>4767</v>
      </c>
      <c r="C64" s="135"/>
      <c r="D64" s="135"/>
      <c r="E64" s="135">
        <f>'将来負担比率（分子）の構造'!J$43</f>
        <v>4660</v>
      </c>
      <c r="F64" s="135"/>
      <c r="G64" s="135"/>
      <c r="H64" s="135">
        <f>'将来負担比率（分子）の構造'!K$43</f>
        <v>4519</v>
      </c>
      <c r="I64" s="135"/>
      <c r="J64" s="135"/>
      <c r="K64" s="135">
        <f>'将来負担比率（分子）の構造'!L$43</f>
        <v>4300</v>
      </c>
      <c r="L64" s="135"/>
      <c r="M64" s="135"/>
      <c r="N64" s="135">
        <f>'将来負担比率（分子）の構造'!M$43</f>
        <v>4055</v>
      </c>
      <c r="O64" s="135"/>
      <c r="P64" s="135"/>
    </row>
    <row r="65" spans="1:16" x14ac:dyDescent="0.15">
      <c r="A65" s="135" t="s">
        <v>26</v>
      </c>
      <c r="B65" s="135">
        <f>'将来負担比率（分子）の構造'!I$42</f>
        <v>1132</v>
      </c>
      <c r="C65" s="135"/>
      <c r="D65" s="135"/>
      <c r="E65" s="135">
        <f>'将来負担比率（分子）の構造'!J$42</f>
        <v>1143</v>
      </c>
      <c r="F65" s="135"/>
      <c r="G65" s="135"/>
      <c r="H65" s="135">
        <f>'将来負担比率（分子）の構造'!K$42</f>
        <v>969</v>
      </c>
      <c r="I65" s="135"/>
      <c r="J65" s="135"/>
      <c r="K65" s="135">
        <f>'将来負担比率（分子）の構造'!L$42</f>
        <v>815</v>
      </c>
      <c r="L65" s="135"/>
      <c r="M65" s="135"/>
      <c r="N65" s="135">
        <f>'将来負担比率（分子）の構造'!M$42</f>
        <v>669</v>
      </c>
      <c r="O65" s="135"/>
      <c r="P65" s="135"/>
    </row>
    <row r="66" spans="1:16" x14ac:dyDescent="0.15">
      <c r="A66" s="135" t="s">
        <v>25</v>
      </c>
      <c r="B66" s="135">
        <f>'将来負担比率（分子）の構造'!I$41</f>
        <v>15557</v>
      </c>
      <c r="C66" s="135"/>
      <c r="D66" s="135"/>
      <c r="E66" s="135">
        <f>'将来負担比率（分子）の構造'!J$41</f>
        <v>14528</v>
      </c>
      <c r="F66" s="135"/>
      <c r="G66" s="135"/>
      <c r="H66" s="135">
        <f>'将来負担比率（分子）の構造'!K$41</f>
        <v>13596</v>
      </c>
      <c r="I66" s="135"/>
      <c r="J66" s="135"/>
      <c r="K66" s="135">
        <f>'将来負担比率（分子）の構造'!L$41</f>
        <v>12960</v>
      </c>
      <c r="L66" s="135"/>
      <c r="M66" s="135"/>
      <c r="N66" s="135">
        <f>'将来負担比率（分子）の構造'!M$41</f>
        <v>11945</v>
      </c>
      <c r="O66" s="135"/>
      <c r="P66" s="135"/>
    </row>
    <row r="67" spans="1:16" x14ac:dyDescent="0.15">
      <c r="A67" s="135" t="s">
        <v>63</v>
      </c>
      <c r="B67" s="135" t="e">
        <f>NA()</f>
        <v>#N/A</v>
      </c>
      <c r="C67" s="135">
        <f>IF(ISNUMBER('将来負担比率（分子）の構造'!I$52), IF('将来負担比率（分子）の構造'!I$52 &lt; 0, 0, '将来負担比率（分子）の構造'!I$52), NA())</f>
        <v>8159</v>
      </c>
      <c r="D67" s="135" t="e">
        <f>NA()</f>
        <v>#N/A</v>
      </c>
      <c r="E67" s="135" t="e">
        <f>NA()</f>
        <v>#N/A</v>
      </c>
      <c r="F67" s="135">
        <f>IF(ISNUMBER('将来負担比率（分子）の構造'!J$52), IF('将来負担比率（分子）の構造'!J$52 &lt; 0, 0, '将来負担比率（分子）の構造'!J$52), NA())</f>
        <v>7364</v>
      </c>
      <c r="G67" s="135" t="e">
        <f>NA()</f>
        <v>#N/A</v>
      </c>
      <c r="H67" s="135" t="e">
        <f>NA()</f>
        <v>#N/A</v>
      </c>
      <c r="I67" s="135">
        <f>IF(ISNUMBER('将来負担比率（分子）の構造'!K$52), IF('将来負担比率（分子）の構造'!K$52 &lt; 0, 0, '将来負担比率（分子）の構造'!K$52), NA())</f>
        <v>6746</v>
      </c>
      <c r="J67" s="135" t="e">
        <f>NA()</f>
        <v>#N/A</v>
      </c>
      <c r="K67" s="135" t="e">
        <f>NA()</f>
        <v>#N/A</v>
      </c>
      <c r="L67" s="135">
        <f>IF(ISNUMBER('将来負担比率（分子）の構造'!L$52), IF('将来負担比率（分子）の構造'!L$52 &lt; 0, 0, '将来負担比率（分子）の構造'!L$52), NA())</f>
        <v>6137</v>
      </c>
      <c r="M67" s="135" t="e">
        <f>NA()</f>
        <v>#N/A</v>
      </c>
      <c r="N67" s="135" t="e">
        <f>NA()</f>
        <v>#N/A</v>
      </c>
      <c r="O67" s="135">
        <f>IF(ISNUMBER('将来負担比率（分子）の構造'!M$52), IF('将来負担比率（分子）の構造'!M$52 &lt; 0, 0, '将来負担比率（分子）の構造'!M$52), NA())</f>
        <v>5091</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阿部 泰之</cp:lastModifiedBy>
  <dcterms:created xsi:type="dcterms:W3CDTF">2017-02-15T14:23:02Z</dcterms:created>
  <dcterms:modified xsi:type="dcterms:W3CDTF">2017-04-27T00:52:23Z</dcterms:modified>
  <cp:category/>
</cp:coreProperties>
</file>