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01\2014森町\002各課\115上下水道課\総務係\振興局及び企業局調査依頼の回答\R6\振興局\公営企業に係る経営比較分析表（令和5年度決算）\"/>
    </mc:Choice>
  </mc:AlternateContent>
  <xr:revisionPtr revIDLastSave="0" documentId="13_ncr:101_{C7A80262-29C8-4A1B-B661-4126C317BAC3}" xr6:coauthVersionLast="47" xr6:coauthVersionMax="47" xr10:uidLastSave="{00000000-0000-0000-0000-000000000000}"/>
  <workbookProtection workbookAlgorithmName="SHA-512" workbookHashValue="GKQDUDXVjptU3d7Hzl1B1v9dx1wSZgFYAn0u8zKvT3npX12LhZXEOfTKOwrj3oyaHHrrywYuX2P6zhX1QygHsw==" workbookSaltValue="27U4v/5ZwycfBbK6yu3H4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<sst xmlns="http://schemas.openxmlformats.org/spreadsheetml/2006/main" count="231" uniqueCount="117">
  <si>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</si>
  <si>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</si>
  <si>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</si>
  <si>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</si>
  <si>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</si>
  <si>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</si>
  <si>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</si>
  <si>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</si>
  <si>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</si>
  <si>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</si>
  <si>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</si>
  <si>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</si>
  <si>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</si>
  <si>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</si>
  <si>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</si>
  <si>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</si>
  <si>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</si>
  <si>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</si>
  <si>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</si>
  <si>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</si>
  <si>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</si>
  <si>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</si>
  <si>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</si>
  <si>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</si>
  <si>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</si>
  <si>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</si>
  <si>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</si>
  <si>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</si>
  <si>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</si>
  <si>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</si>
  <si>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</si>
  <si>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</si>
  <si>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</si>
  <si>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</si>
  <si>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</si>
  <si>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</si>
  <si>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</si>
  <si>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</si>
  <si>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</si>
  <si>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</si>
  <si>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</si>
  <si>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</si>
  <si>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</si>
  <si>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</si>
  <si>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</si>
  <si>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</si>
  <si>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</si>
  <si>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</si>
  <si>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</si>
  <si>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</si>
  <si>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</si>
  <si>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</si>
  <si>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</si>
  <si>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</si>
  <si>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</si>
  <si>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</si>
  <si>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</si>
  <si>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</si>
  <si>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</si>
  <si>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</si>
  <si>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</si>
  <si>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</si>
  <si>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</si>
  <si>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</si>
  <si>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</si>
  <si>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</si>
  <si>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</si>
  <si>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</si>
  <si>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</si>
  <si>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</si>
  <si>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</si>
  <si>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</si>
  <si>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</si>
  <si>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</si>
  <si>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</si>
  <si>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</si>
  <si>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</si>
  <si>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</si>
  <si>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</si>
  <si>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</si>
  <si>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</si>
  <si>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</si>
  <si>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</si>
  <si>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</si>
  <si>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</si>
  <si>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</si>
  <si>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</si>
  <si>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</si>
  <si>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</si>
  <si>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</si>
  <si>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</si>
  <si>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</si>
  <si>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</si>
  <si>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</si>
  <si>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</si>
  <si>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</si>
  <si>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森町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</si>
  <si>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</si>
  <si>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</si>
  <si>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</si>
  <si>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</si>
  <si>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</si>
  <si>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</si>
  <si>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</si>
  <si>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</si>
  <si>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</si>
  <si>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</si>
  <si>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</si>
  <si>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</si>
  <si>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</si>
  <si>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</si>
  <si>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</si>
  <si>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</si>
  <si>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</si>
  <si>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①経常収支比率は、類似団体の平均値を下回っているが、単年度収支は100％であり、収支のバランスが良好な状況が示されている。
②累積欠損金比率は、0％となっており、経営改善が図られている。
③流動比率は、類似団体の平均値と同等で良好な状況が示されている。
④企業債残高対事業規模比率は、前年に比べ減少しており、概ね適切な事業投資が図られている。
⑤経費回収率は、前年に比べ若干減少し、類似団体の平均値を下回っており、汚水処理費や維持管理費の低減を図りたい。
⑥汚水処理原価は、有収水量に対する処理コストが嵩んでおり、処理方法等の検討に努めていきたい。
⑦施設利用率は、地域内の人口・世帯数の減少により、低位で推移し、類似団体の平均値を下回っている。
⑧水洗化率は、前年に比べ減少したが、類似団体の平均値を上回っている。</t>
    <rPh sb="1" eb="3">
      <t>ケイジョウ</t>
    </rPh>
    <rPh sb="3" eb="5">
      <t>シュウシ</t>
    </rPh>
    <rPh sb="5" eb="7">
      <t>ヒリツ</t>
    </rPh>
    <rPh sb="9" eb="13">
      <t>ルイジダンタイ</t>
    </rPh>
    <rPh sb="14" eb="17">
      <t>ヘイキンチ</t>
    </rPh>
    <rPh sb="18" eb="20">
      <t>シタマワ</t>
    </rPh>
    <rPh sb="26" eb="29">
      <t>タンネンド</t>
    </rPh>
    <rPh sb="29" eb="31">
      <t>シュウシ</t>
    </rPh>
    <rPh sb="40" eb="42">
      <t>シュウシ</t>
    </rPh>
    <rPh sb="48" eb="50">
      <t>リョウコウ</t>
    </rPh>
    <rPh sb="51" eb="53">
      <t>ジョウキョウ</t>
    </rPh>
    <rPh sb="54" eb="55">
      <t>シメ</t>
    </rPh>
    <rPh sb="64" eb="66">
      <t>ルイセキ</t>
    </rPh>
    <rPh sb="66" eb="68">
      <t>ケッソン</t>
    </rPh>
    <rPh sb="68" eb="69">
      <t>キン</t>
    </rPh>
    <rPh sb="69" eb="71">
      <t>ヒリツ</t>
    </rPh>
    <rPh sb="82" eb="84">
      <t>ケイエイ</t>
    </rPh>
    <rPh sb="84" eb="86">
      <t>カイゼン</t>
    </rPh>
    <rPh sb="87" eb="88">
      <t>ハカ</t>
    </rPh>
    <rPh sb="97" eb="99">
      <t>リュウドウ</t>
    </rPh>
    <rPh sb="99" eb="101">
      <t>ヒリツ</t>
    </rPh>
    <rPh sb="103" eb="107">
      <t>ルイジダンタイ</t>
    </rPh>
    <rPh sb="108" eb="111">
      <t>ヘイキンチ</t>
    </rPh>
    <rPh sb="112" eb="114">
      <t>ドウトウ</t>
    </rPh>
    <rPh sb="115" eb="117">
      <t>リョウコウ</t>
    </rPh>
    <rPh sb="118" eb="120">
      <t>ジョウキョウ</t>
    </rPh>
    <rPh sb="121" eb="122">
      <t>シメ</t>
    </rPh>
    <rPh sb="131" eb="133">
      <t>キギョウ</t>
    </rPh>
    <rPh sb="133" eb="134">
      <t>サイ</t>
    </rPh>
    <rPh sb="134" eb="136">
      <t>ザンダカ</t>
    </rPh>
    <rPh sb="136" eb="137">
      <t>タイ</t>
    </rPh>
    <rPh sb="137" eb="139">
      <t>ジギョウ</t>
    </rPh>
    <rPh sb="139" eb="141">
      <t>キボ</t>
    </rPh>
    <rPh sb="141" eb="143">
      <t>ヒリツ</t>
    </rPh>
    <rPh sb="145" eb="147">
      <t>ゼンネン</t>
    </rPh>
    <rPh sb="148" eb="149">
      <t>クラ</t>
    </rPh>
    <rPh sb="150" eb="152">
      <t>ゲンショウ</t>
    </rPh>
    <rPh sb="157" eb="158">
      <t>オオム</t>
    </rPh>
    <rPh sb="159" eb="161">
      <t>テキセツ</t>
    </rPh>
    <rPh sb="162" eb="164">
      <t>ジギョウ</t>
    </rPh>
    <rPh sb="164" eb="166">
      <t>トウシ</t>
    </rPh>
    <rPh sb="167" eb="168">
      <t>ハカ</t>
    </rPh>
    <rPh sb="177" eb="179">
      <t>ケイヒ</t>
    </rPh>
    <rPh sb="179" eb="181">
      <t>カイシュウ</t>
    </rPh>
    <rPh sb="181" eb="182">
      <t>リツ</t>
    </rPh>
    <rPh sb="184" eb="186">
      <t>ゼンネン</t>
    </rPh>
    <rPh sb="187" eb="188">
      <t>クラ</t>
    </rPh>
    <rPh sb="189" eb="191">
      <t>ジャッカン</t>
    </rPh>
    <rPh sb="191" eb="193">
      <t>ゲンショウ</t>
    </rPh>
    <rPh sb="195" eb="199">
      <t>ルイジダンタイ</t>
    </rPh>
    <rPh sb="200" eb="203">
      <t>ヘイキンチ</t>
    </rPh>
    <rPh sb="211" eb="213">
      <t>オスイ</t>
    </rPh>
    <rPh sb="213" eb="215">
      <t>ショリ</t>
    </rPh>
    <rPh sb="215" eb="216">
      <t>ヒ</t>
    </rPh>
    <rPh sb="217" eb="219">
      <t>イジ</t>
    </rPh>
    <rPh sb="219" eb="222">
      <t>カンリヒ</t>
    </rPh>
    <rPh sb="223" eb="225">
      <t>テイゲン</t>
    </rPh>
    <rPh sb="226" eb="227">
      <t>ハカ</t>
    </rPh>
    <rPh sb="234" eb="236">
      <t>オスイ</t>
    </rPh>
    <rPh sb="236" eb="238">
      <t>ショリ</t>
    </rPh>
    <rPh sb="238" eb="240">
      <t>ゲンカ</t>
    </rPh>
    <rPh sb="242" eb="244">
      <t>ユウシュウ</t>
    </rPh>
    <rPh sb="244" eb="246">
      <t>スイリョウ</t>
    </rPh>
    <rPh sb="247" eb="248">
      <t>タイ</t>
    </rPh>
    <rPh sb="250" eb="252">
      <t>ショリ</t>
    </rPh>
    <rPh sb="256" eb="257">
      <t>カサ</t>
    </rPh>
    <rPh sb="262" eb="264">
      <t>ショリ</t>
    </rPh>
    <rPh sb="264" eb="266">
      <t>ホウホウ</t>
    </rPh>
    <rPh sb="266" eb="267">
      <t>トウ</t>
    </rPh>
    <rPh sb="268" eb="270">
      <t>ケントウ</t>
    </rPh>
    <rPh sb="271" eb="272">
      <t>ツト</t>
    </rPh>
    <rPh sb="282" eb="284">
      <t>シセツ</t>
    </rPh>
    <rPh sb="284" eb="286">
      <t>リヨウ</t>
    </rPh>
    <rPh sb="286" eb="287">
      <t>リツ</t>
    </rPh>
    <rPh sb="289" eb="291">
      <t>チイキ</t>
    </rPh>
    <rPh sb="291" eb="292">
      <t>ナイ</t>
    </rPh>
    <rPh sb="293" eb="295">
      <t>ジンコウ</t>
    </rPh>
    <rPh sb="296" eb="299">
      <t>セタイスウ</t>
    </rPh>
    <rPh sb="300" eb="302">
      <t>ゲンショウ</t>
    </rPh>
    <rPh sb="306" eb="308">
      <t>テイイ</t>
    </rPh>
    <rPh sb="309" eb="311">
      <t>スイイ</t>
    </rPh>
    <rPh sb="313" eb="317">
      <t>ルイジダンタイ</t>
    </rPh>
    <rPh sb="318" eb="321">
      <t>ヘイキンチ</t>
    </rPh>
    <rPh sb="322" eb="324">
      <t>シタマワ</t>
    </rPh>
    <rPh sb="332" eb="335">
      <t>スイセンカ</t>
    </rPh>
    <rPh sb="335" eb="336">
      <t>リツ</t>
    </rPh>
    <rPh sb="338" eb="340">
      <t>ゼンネン</t>
    </rPh>
    <rPh sb="341" eb="342">
      <t>クラ</t>
    </rPh>
    <rPh sb="343" eb="345">
      <t>ゲンショウ</t>
    </rPh>
    <rPh sb="349" eb="353">
      <t>ルイジダンタイ</t>
    </rPh>
    <rPh sb="354" eb="357">
      <t>ヘイキンチ</t>
    </rPh>
    <rPh sb="358" eb="360">
      <t>ウワマワ</t>
    </rPh>
    <phoneticPr fontId="4"/>
  </si>
  <si>
    <t>①有形固定資産減価償却率は、増加傾向にあり、類似団体の平均値を上回っている。処理施設の供用開始が平成13年度と比較的新しいため、法定耐用年数に至るまで期間があるため、上昇傾向が見込まれる。
②管渠老朽化率は、法定耐用年数を超える管渠がないため、0％となっている。
③管渠改善率は、更新した管渠がないため、0％となっている。</t>
    <rPh sb="1" eb="3">
      <t>ユウケイ</t>
    </rPh>
    <rPh sb="3" eb="5">
      <t>コテイ</t>
    </rPh>
    <rPh sb="5" eb="7">
      <t>シサン</t>
    </rPh>
    <rPh sb="7" eb="9">
      <t>ゲンカ</t>
    </rPh>
    <rPh sb="9" eb="11">
      <t>ショウキャク</t>
    </rPh>
    <rPh sb="11" eb="12">
      <t>リツ</t>
    </rPh>
    <rPh sb="14" eb="16">
      <t>ゾウカ</t>
    </rPh>
    <rPh sb="16" eb="18">
      <t>ケイコウ</t>
    </rPh>
    <rPh sb="22" eb="26">
      <t>ルイジダンタイ</t>
    </rPh>
    <rPh sb="27" eb="30">
      <t>ヘイキンチ</t>
    </rPh>
    <rPh sb="31" eb="33">
      <t>ウワマワ</t>
    </rPh>
    <rPh sb="38" eb="40">
      <t>ショリ</t>
    </rPh>
    <rPh sb="40" eb="42">
      <t>シセツ</t>
    </rPh>
    <rPh sb="43" eb="45">
      <t>キョウヨウ</t>
    </rPh>
    <rPh sb="45" eb="47">
      <t>カイシ</t>
    </rPh>
    <rPh sb="48" eb="50">
      <t>ヘイセイ</t>
    </rPh>
    <rPh sb="52" eb="53">
      <t>ネン</t>
    </rPh>
    <rPh sb="53" eb="54">
      <t>ド</t>
    </rPh>
    <rPh sb="55" eb="58">
      <t>ヒカクテキ</t>
    </rPh>
    <rPh sb="58" eb="59">
      <t>アタラ</t>
    </rPh>
    <rPh sb="64" eb="66">
      <t>ホウテイ</t>
    </rPh>
    <rPh sb="66" eb="68">
      <t>タイヨウ</t>
    </rPh>
    <rPh sb="68" eb="70">
      <t>ネンスウ</t>
    </rPh>
    <rPh sb="71" eb="72">
      <t>イタ</t>
    </rPh>
    <rPh sb="75" eb="77">
      <t>キカン</t>
    </rPh>
    <rPh sb="83" eb="85">
      <t>ジョウショウ</t>
    </rPh>
    <rPh sb="85" eb="87">
      <t>ケイコウ</t>
    </rPh>
    <rPh sb="88" eb="90">
      <t>ミコ</t>
    </rPh>
    <rPh sb="97" eb="99">
      <t>カンキョ</t>
    </rPh>
    <rPh sb="99" eb="102">
      <t>ロウキュウカ</t>
    </rPh>
    <rPh sb="102" eb="103">
      <t>リツ</t>
    </rPh>
    <rPh sb="105" eb="111">
      <t>ホウテイタイヨウネンスウ</t>
    </rPh>
    <rPh sb="112" eb="113">
      <t>コ</t>
    </rPh>
    <rPh sb="115" eb="117">
      <t>カンキョ</t>
    </rPh>
    <rPh sb="135" eb="137">
      <t>カンキョ</t>
    </rPh>
    <rPh sb="137" eb="139">
      <t>カイゼン</t>
    </rPh>
    <rPh sb="139" eb="140">
      <t>リツ</t>
    </rPh>
    <rPh sb="142" eb="144">
      <t>コウシン</t>
    </rPh>
    <rPh sb="146" eb="148">
      <t>カンキョ</t>
    </rPh>
    <phoneticPr fontId="4"/>
  </si>
  <si>
    <t>下水道経営は、使用料以外の収入に依存している部分が大きいため、接続率の向上や使用料収入の増加を見込んだ対策を図ることが必要である。
また、経営の効率化や汚水処理費、維持管理費の削減に努めるとともに、水洗化普及率の向上と有収水量の安定確保を目指した運営が必要と考える。</t>
    <rPh sb="0" eb="3">
      <t>ゲスイドウ</t>
    </rPh>
    <rPh sb="3" eb="5">
      <t>ケイエイ</t>
    </rPh>
    <rPh sb="7" eb="10">
      <t>シヨウリョウ</t>
    </rPh>
    <rPh sb="10" eb="12">
      <t>イガイ</t>
    </rPh>
    <rPh sb="13" eb="15">
      <t>シュウニュウ</t>
    </rPh>
    <rPh sb="16" eb="18">
      <t>イゾン</t>
    </rPh>
    <rPh sb="22" eb="24">
      <t>ブブン</t>
    </rPh>
    <rPh sb="25" eb="26">
      <t>オオ</t>
    </rPh>
    <rPh sb="31" eb="33">
      <t>セツゾク</t>
    </rPh>
    <rPh sb="33" eb="34">
      <t>リツ</t>
    </rPh>
    <rPh sb="35" eb="37">
      <t>コウジョウ</t>
    </rPh>
    <rPh sb="38" eb="41">
      <t>シヨウリョウ</t>
    </rPh>
    <rPh sb="41" eb="43">
      <t>シュウニュウ</t>
    </rPh>
    <rPh sb="44" eb="46">
      <t>ゾウカ</t>
    </rPh>
    <rPh sb="47" eb="49">
      <t>ミコ</t>
    </rPh>
    <rPh sb="51" eb="53">
      <t>タイサク</t>
    </rPh>
    <rPh sb="54" eb="55">
      <t>ハカ</t>
    </rPh>
    <rPh sb="59" eb="61">
      <t>ヒツヨウ</t>
    </rPh>
    <rPh sb="69" eb="71">
      <t>ケイエイ</t>
    </rPh>
    <rPh sb="72" eb="75">
      <t>コウリツカ</t>
    </rPh>
    <rPh sb="76" eb="78">
      <t>オスイ</t>
    </rPh>
    <rPh sb="78" eb="80">
      <t>ショリ</t>
    </rPh>
    <rPh sb="80" eb="81">
      <t>ヒ</t>
    </rPh>
    <rPh sb="82" eb="84">
      <t>イジ</t>
    </rPh>
    <rPh sb="84" eb="87">
      <t>カンリヒ</t>
    </rPh>
    <rPh sb="88" eb="90">
      <t>サクゲン</t>
    </rPh>
    <rPh sb="91" eb="92">
      <t>ツト</t>
    </rPh>
    <rPh sb="99" eb="102">
      <t>スイセンカ</t>
    </rPh>
    <rPh sb="102" eb="104">
      <t>フキュウ</t>
    </rPh>
    <rPh sb="104" eb="105">
      <t>リツ</t>
    </rPh>
    <rPh sb="106" eb="108">
      <t>コウジョウ</t>
    </rPh>
    <rPh sb="109" eb="111">
      <t>ユウシュウ</t>
    </rPh>
    <rPh sb="111" eb="113">
      <t>スイリョウ</t>
    </rPh>
    <rPh sb="114" eb="116">
      <t>アンテイ</t>
    </rPh>
    <rPh sb="116" eb="118">
      <t>カクホ</t>
    </rPh>
    <rPh sb="119" eb="121">
      <t>メザ</t>
    </rPh>
    <rPh sb="123" eb="125">
      <t>ウンエイ</t>
    </rPh>
    <rPh sb="126" eb="128">
      <t>ヒツヨウ</t>
    </rPh>
    <rPh sb="129" eb="1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</si>
</sst>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F3-494F-A5F5-9F9EF8C081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2EF3-494F-A5F5-9F9EF8C081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40.93</c:v>
                </c:pt>
                <c:pt idx="1">
                  <c:v>42.28</c:v>
                </c:pt>
                <c:pt idx="2">
                  <c:v>41.38</c:v>
                </c:pt>
                <c:pt idx="3">
                  <c:v>41.19</c:v>
                </c:pt>
                <c:pt idx="4">
                  <c:v>37.94</c:v>
                </c:pt>
              </c:numCache>
            </c:numRef>
          </c:val>
          <c:extLst>
            <c:ext xmlns:c16="http://schemas.microsoft.com/office/drawing/2014/chart" uri="{C3380CC4-5D6E-409C-BE32-E72D297353CC}">
              <c16:uniqueId val="{00000000-A1D0-4764-A17A-847E4731D8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A1D0-4764-A17A-847E4731D8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91.75</c:v>
                </c:pt>
                <c:pt idx="1">
                  <c:v>95.04</c:v>
                </c:pt>
                <c:pt idx="2">
                  <c:v>97.7</c:v>
                </c:pt>
                <c:pt idx="3">
                  <c:v>99.16</c:v>
                </c:pt>
                <c:pt idx="4">
                  <c:v>98.33</c:v>
                </c:pt>
              </c:numCache>
            </c:numRef>
          </c:val>
          <c:extLst>
            <c:ext xmlns:c16="http://schemas.microsoft.com/office/drawing/2014/chart" uri="{C3380CC4-5D6E-409C-BE32-E72D297353CC}">
              <c16:uniqueId val="{00000000-CC8B-43C1-BF81-FF1FF83AED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CC8B-43C1-BF81-FF1FF83AED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101.99</c:v>
                </c:pt>
                <c:pt idx="1">
                  <c:v>100.18</c:v>
                </c:pt>
                <c:pt idx="2">
                  <c:v>101.31</c:v>
                </c:pt>
                <c:pt idx="3">
                  <c:v>101.22</c:v>
                </c:pt>
                <c:pt idx="4">
                  <c:v>101.19</c:v>
                </c:pt>
              </c:numCache>
            </c:numRef>
          </c:val>
          <c:extLst>
            <c:ext xmlns:c16="http://schemas.microsoft.com/office/drawing/2014/chart" uri="{C3380CC4-5D6E-409C-BE32-E72D297353CC}">
              <c16:uniqueId val="{00000000-F3E1-4D5F-9646-EB7AED990A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F3E1-4D5F-9646-EB7AED990A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31.49</c:v>
                </c:pt>
                <c:pt idx="1">
                  <c:v>33.42</c:v>
                </c:pt>
                <c:pt idx="2">
                  <c:v>35.46</c:v>
                </c:pt>
                <c:pt idx="3">
                  <c:v>37.409999999999997</c:v>
                </c:pt>
                <c:pt idx="4">
                  <c:v>39.299999999999997</c:v>
                </c:pt>
              </c:numCache>
            </c:numRef>
          </c:val>
          <c:extLst>
            <c:ext xmlns:c16="http://schemas.microsoft.com/office/drawing/2014/chart" uri="{C3380CC4-5D6E-409C-BE32-E72D297353CC}">
              <c16:uniqueId val="{00000000-9272-4EE2-991C-882604AC1D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9272-4EE2-991C-882604AC1D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4-4034-9358-32FFC8A788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E4-4034-9358-32FFC8A788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2F-4391-A4D1-5D47472A11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0F2F-4391-A4D1-5D47472A11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83.52</c:v>
                </c:pt>
                <c:pt idx="1">
                  <c:v>82.04</c:v>
                </c:pt>
                <c:pt idx="2">
                  <c:v>58.98</c:v>
                </c:pt>
                <c:pt idx="3">
                  <c:v>58.46</c:v>
                </c:pt>
                <c:pt idx="4">
                  <c:v>57.72</c:v>
                </c:pt>
              </c:numCache>
            </c:numRef>
          </c:val>
          <c:extLst>
            <c:ext xmlns:c16="http://schemas.microsoft.com/office/drawing/2014/chart" uri="{C3380CC4-5D6E-409C-BE32-E72D297353CC}">
              <c16:uniqueId val="{00000000-B3C2-4487-97FB-4059843FE0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B3C2-4487-97FB-4059843FE0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1360.83</c:v>
                </c:pt>
                <c:pt idx="1">
                  <c:v>1387.78</c:v>
                </c:pt>
                <c:pt idx="2">
                  <c:v>1467.44</c:v>
                </c:pt>
                <c:pt idx="3">
                  <c:v>1309.52</c:v>
                </c:pt>
                <c:pt idx="4">
                  <c:v>1129.96</c:v>
                </c:pt>
              </c:numCache>
            </c:numRef>
          </c:val>
          <c:extLst>
            <c:ext xmlns:c16="http://schemas.microsoft.com/office/drawing/2014/chart" uri="{C3380CC4-5D6E-409C-BE32-E72D297353CC}">
              <c16:uniqueId val="{00000000-6ACB-4F53-BCE5-01E7D85DD7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6ACB-4F53-BCE5-01E7D85DD7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47.46</c:v>
                </c:pt>
                <c:pt idx="1">
                  <c:v>50.78</c:v>
                </c:pt>
                <c:pt idx="2">
                  <c:v>52.28</c:v>
                </c:pt>
                <c:pt idx="3">
                  <c:v>54.43</c:v>
                </c:pt>
                <c:pt idx="4">
                  <c:v>52.02</c:v>
                </c:pt>
              </c:numCache>
            </c:numRef>
          </c:val>
          <c:extLst>
            <c:ext xmlns:c16="http://schemas.microsoft.com/office/drawing/2014/chart" uri="{C3380CC4-5D6E-409C-BE32-E72D297353CC}">
              <c16:uniqueId val="{00000000-4C6A-4C64-BA26-94175FBE9F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4C6A-4C64-BA26-94175FBE9F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356.8</c:v>
                </c:pt>
                <c:pt idx="1">
                  <c:v>341.58</c:v>
                </c:pt>
                <c:pt idx="2">
                  <c:v>332.89</c:v>
                </c:pt>
                <c:pt idx="3">
                  <c:v>320.8</c:v>
                </c:pt>
                <c:pt idx="4">
                  <c:v>336.55</c:v>
                </c:pt>
              </c:numCache>
            </c:numRef>
          </c:val>
          <c:extLst>
            <c:ext xmlns:c16="http://schemas.microsoft.com/office/drawing/2014/chart" uri="{C3380CC4-5D6E-409C-BE32-E72D297353CC}">
              <c16:uniqueId val="{00000000-C07A-4218-9976-C5BE29874C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07A-4218-9976-C5BE29874C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北海道　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13865</v>
      </c>
      <c r="AM8" s="54"/>
      <c r="AN8" s="54"/>
      <c r="AO8" s="54"/>
      <c r="AP8" s="54"/>
      <c r="AQ8" s="54"/>
      <c r="AR8" s="54"/>
      <c r="AS8" s="54"/>
      <c r="AT8" s="53">
        <f>データ!T6</f>
        <v>368.79</v>
      </c>
      <c r="AU8" s="53"/>
      <c r="AV8" s="53"/>
      <c r="AW8" s="53"/>
      <c r="AX8" s="53"/>
      <c r="AY8" s="53"/>
      <c r="AZ8" s="53"/>
      <c r="BA8" s="53"/>
      <c r="BB8" s="53">
        <f>データ!U6</f>
        <v>37.6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68.87</v>
      </c>
      <c r="J10" s="53"/>
      <c r="K10" s="53"/>
      <c r="L10" s="53"/>
      <c r="M10" s="53"/>
      <c r="N10" s="53"/>
      <c r="O10" s="53"/>
      <c r="P10" s="53">
        <f>データ!P6</f>
        <v>50.09</v>
      </c>
      <c r="Q10" s="53"/>
      <c r="R10" s="53"/>
      <c r="S10" s="53"/>
      <c r="T10" s="53"/>
      <c r="U10" s="53"/>
      <c r="V10" s="53"/>
      <c r="W10" s="53">
        <f>データ!Q6</f>
        <v>95.78</v>
      </c>
      <c r="X10" s="53"/>
      <c r="Y10" s="53"/>
      <c r="Z10" s="53"/>
      <c r="AA10" s="53"/>
      <c r="AB10" s="53"/>
      <c r="AC10" s="53"/>
      <c r="AD10" s="54">
        <f>データ!R6</f>
        <v>3400</v>
      </c>
      <c r="AE10" s="54"/>
      <c r="AF10" s="54"/>
      <c r="AG10" s="54"/>
      <c r="AH10" s="54"/>
      <c r="AI10" s="54"/>
      <c r="AJ10" s="54"/>
      <c r="AK10" s="2"/>
      <c r="AL10" s="54">
        <f>データ!V6</f>
        <v>6895</v>
      </c>
      <c r="AM10" s="54"/>
      <c r="AN10" s="54"/>
      <c r="AO10" s="54"/>
      <c r="AP10" s="54"/>
      <c r="AQ10" s="54"/>
      <c r="AR10" s="54"/>
      <c r="AS10" s="54"/>
      <c r="AT10" s="53">
        <f>データ!W6</f>
        <v>4.7300000000000004</v>
      </c>
      <c r="AU10" s="53"/>
      <c r="AV10" s="53"/>
      <c r="AW10" s="53"/>
      <c r="AX10" s="53"/>
      <c r="AY10" s="53"/>
      <c r="AZ10" s="53"/>
      <c r="BA10" s="53"/>
      <c r="BB10" s="53">
        <f>データ!X6</f>
        <v>1457.72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7gHbUPOIwVAp/TCz5EIdElXUXEW0XHU1WNWVkYfrk58GJoVwTNgRw+i9wfGqiIXM7SFGiYL6m9+THysYzoYAA==" saltValue="WZEdQjkM33M+VkEgxwRG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13455</v>
      </c>
      <c r="D6" s="19">
        <f t="shared" si="3"/>
        <v>46</v>
      </c>
      <c r="E6" s="19">
        <f t="shared" si="3"/>
        <v>17</v>
      </c>
      <c r="F6" s="19">
        <f t="shared" si="3"/>
        <v>1</v>
      </c>
      <c r="G6" s="19">
        <f t="shared" si="3"/>
        <v>0</v>
      </c>
      <c r="H6" s="19" t="str">
        <f t="shared" si="3"/>
        <v>北海道　森町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68.87</v>
      </c>
      <c r="P6" s="20">
        <f t="shared" si="3"/>
        <v>50.09</v>
      </c>
      <c r="Q6" s="20">
        <f t="shared" si="3"/>
        <v>95.78</v>
      </c>
      <c r="R6" s="20">
        <f t="shared" si="3"/>
        <v>3400</v>
      </c>
      <c r="S6" s="20">
        <f t="shared" si="3"/>
        <v>13865</v>
      </c>
      <c r="T6" s="20">
        <f t="shared" si="3"/>
        <v>368.79</v>
      </c>
      <c r="U6" s="20">
        <f t="shared" si="3"/>
        <v>37.6</v>
      </c>
      <c r="V6" s="20">
        <f t="shared" si="3"/>
        <v>6895</v>
      </c>
      <c r="W6" s="20">
        <f t="shared" si="3"/>
        <v>4.7300000000000004</v>
      </c>
      <c r="X6" s="20">
        <f t="shared" si="3"/>
        <v>1457.72</v>
      </c>
      <c r="Y6" s="21">
        <f>IF(Y7="",NA(),Y7)</f>
        <v>101.99</v>
      </c>
      <c r="Z6" s="21">
        <f t="shared" ref="Z6:AH6" si="4">IF(Z7="",NA(),Z7)</f>
        <v>100.18</v>
      </c>
      <c r="AA6" s="21">
        <f t="shared" si="4"/>
        <v>101.31</v>
      </c>
      <c r="AB6" s="21">
        <f t="shared" si="4"/>
        <v>101.22</v>
      </c>
      <c r="AC6" s="21">
        <f t="shared" si="4"/>
        <v>101.19</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83.52</v>
      </c>
      <c r="AV6" s="21">
        <f t="shared" ref="AV6:BD6" si="6">IF(AV7="",NA(),AV7)</f>
        <v>82.04</v>
      </c>
      <c r="AW6" s="21">
        <f t="shared" si="6"/>
        <v>58.98</v>
      </c>
      <c r="AX6" s="21">
        <f t="shared" si="6"/>
        <v>58.46</v>
      </c>
      <c r="AY6" s="21">
        <f t="shared" si="6"/>
        <v>57.72</v>
      </c>
      <c r="AZ6" s="21">
        <f t="shared" si="6"/>
        <v>57.26</v>
      </c>
      <c r="BA6" s="21">
        <f t="shared" si="6"/>
        <v>48.56</v>
      </c>
      <c r="BB6" s="21">
        <f t="shared" si="6"/>
        <v>47.58</v>
      </c>
      <c r="BC6" s="21">
        <f t="shared" si="6"/>
        <v>51.09</v>
      </c>
      <c r="BD6" s="21">
        <f t="shared" si="6"/>
        <v>57.42</v>
      </c>
      <c r="BE6" s="20" t="str">
        <f>IF(BE7="","",IF(BE7="-","【-】","【"&amp;SUBSTITUTE(TEXT(BE7,"#,##0.00"),"-","△")&amp;"】"))</f>
        <v>【78.43】</v>
      </c>
      <c r="BF6" s="21">
        <f>IF(BF7="",NA(),BF7)</f>
        <v>1360.83</v>
      </c>
      <c r="BG6" s="21">
        <f t="shared" ref="BG6:BO6" si="7">IF(BG7="",NA(),BG7)</f>
        <v>1387.78</v>
      </c>
      <c r="BH6" s="21">
        <f t="shared" si="7"/>
        <v>1467.44</v>
      </c>
      <c r="BI6" s="21">
        <f t="shared" si="7"/>
        <v>1309.52</v>
      </c>
      <c r="BJ6" s="21">
        <f t="shared" si="7"/>
        <v>1129.96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47.46</v>
      </c>
      <c r="BR6" s="21">
        <f t="shared" ref="BR6:BZ6" si="8">IF(BR7="",NA(),BR7)</f>
        <v>50.78</v>
      </c>
      <c r="BS6" s="21">
        <f t="shared" si="8"/>
        <v>52.28</v>
      </c>
      <c r="BT6" s="21">
        <f t="shared" si="8"/>
        <v>54.43</v>
      </c>
      <c r="BU6" s="21">
        <f t="shared" si="8"/>
        <v>52.02</v>
      </c>
      <c r="BV6" s="21">
        <f t="shared" si="8"/>
        <v>74.17</v>
      </c>
      <c r="BW6" s="21">
        <f t="shared" si="8"/>
        <v>79.77</v>
      </c>
      <c r="BX6" s="21">
        <f t="shared" si="8"/>
        <v>79.63</v>
      </c>
      <c r="BY6" s="21">
        <f t="shared" si="8"/>
        <v>76.78</v>
      </c>
      <c r="BZ6" s="21">
        <f t="shared" si="8"/>
        <v>75.41</v>
      </c>
      <c r="CA6" s="20" t="str">
        <f>IF(CA7="","",IF(CA7="-","【-】","【"&amp;SUBSTITUTE(TEXT(CA7,"#,##0.00"),"-","△")&amp;"】"))</f>
        <v>【97.81】</v>
      </c>
      <c r="CB6" s="21">
        <f>IF(CB7="",NA(),CB7)</f>
        <v>356.8</v>
      </c>
      <c r="CC6" s="21">
        <f t="shared" ref="CC6:CK6" si="9">IF(CC7="",NA(),CC7)</f>
        <v>341.58</v>
      </c>
      <c r="CD6" s="21">
        <f t="shared" si="9"/>
        <v>332.89</v>
      </c>
      <c r="CE6" s="21">
        <f t="shared" si="9"/>
        <v>320.8</v>
      </c>
      <c r="CF6" s="21">
        <f t="shared" si="9"/>
        <v>336.55</v>
      </c>
      <c r="CG6" s="21">
        <f t="shared" si="9"/>
        <v>230.95</v>
      </c>
      <c r="CH6" s="21">
        <f t="shared" si="9"/>
        <v>214.56</v>
      </c>
      <c r="CI6" s="21">
        <f t="shared" si="9"/>
        <v>213.66</v>
      </c>
      <c r="CJ6" s="21">
        <f t="shared" si="9"/>
        <v>224.31</v>
      </c>
      <c r="CK6" s="21">
        <f t="shared" si="9"/>
        <v>223.48</v>
      </c>
      <c r="CL6" s="20" t="str">
        <f>IF(CL7="","",IF(CL7="-","【-】","【"&amp;SUBSTITUTE(TEXT(CL7,"#,##0.00"),"-","△")&amp;"】"))</f>
        <v>【138.75】</v>
      </c>
      <c r="CM6" s="21">
        <f>IF(CM7="",NA(),CM7)</f>
        <v>40.93</v>
      </c>
      <c r="CN6" s="21">
        <f t="shared" ref="CN6:CV6" si="10">IF(CN7="",NA(),CN7)</f>
        <v>42.28</v>
      </c>
      <c r="CO6" s="21">
        <f t="shared" si="10"/>
        <v>41.38</v>
      </c>
      <c r="CP6" s="21">
        <f t="shared" si="10"/>
        <v>41.19</v>
      </c>
      <c r="CQ6" s="21">
        <f t="shared" si="10"/>
        <v>37.94</v>
      </c>
      <c r="CR6" s="21">
        <f t="shared" si="10"/>
        <v>49.27</v>
      </c>
      <c r="CS6" s="21">
        <f t="shared" si="10"/>
        <v>49.47</v>
      </c>
      <c r="CT6" s="21">
        <f t="shared" si="10"/>
        <v>48.19</v>
      </c>
      <c r="CU6" s="21">
        <f t="shared" si="10"/>
        <v>47.32</v>
      </c>
      <c r="CV6" s="21">
        <f t="shared" si="10"/>
        <v>48.03</v>
      </c>
      <c r="CW6" s="20" t="str">
        <f>IF(CW7="","",IF(CW7="-","【-】","【"&amp;SUBSTITUTE(TEXT(CW7,"#,##0.00"),"-","△")&amp;"】"))</f>
        <v>【58.94】</v>
      </c>
      <c r="CX6" s="21">
        <f>IF(CX7="",NA(),CX7)</f>
        <v>91.75</v>
      </c>
      <c r="CY6" s="21">
        <f t="shared" ref="CY6:DG6" si="11">IF(CY7="",NA(),CY7)</f>
        <v>95.04</v>
      </c>
      <c r="CZ6" s="21">
        <f t="shared" si="11"/>
        <v>97.7</v>
      </c>
      <c r="DA6" s="21">
        <f t="shared" si="11"/>
        <v>99.16</v>
      </c>
      <c r="DB6" s="21">
        <f t="shared" si="11"/>
        <v>98.33</v>
      </c>
      <c r="DC6" s="21">
        <f t="shared" si="11"/>
        <v>83.16</v>
      </c>
      <c r="DD6" s="21">
        <f t="shared" si="11"/>
        <v>82.06</v>
      </c>
      <c r="DE6" s="21">
        <f t="shared" si="11"/>
        <v>82.26</v>
      </c>
      <c r="DF6" s="21">
        <f t="shared" si="11"/>
        <v>81.33</v>
      </c>
      <c r="DG6" s="21">
        <f t="shared" si="11"/>
        <v>80.95</v>
      </c>
      <c r="DH6" s="20" t="str">
        <f>IF(DH7="","",IF(DH7="-","【-】","【"&amp;SUBSTITUTE(TEXT(DH7,"#,##0.00"),"-","△")&amp;"】"))</f>
        <v>【95.91】</v>
      </c>
      <c r="DI6" s="21">
        <f>IF(DI7="",NA(),DI7)</f>
        <v>31.49</v>
      </c>
      <c r="DJ6" s="21">
        <f t="shared" ref="DJ6:DR6" si="12">IF(DJ7="",NA(),DJ7)</f>
        <v>33.42</v>
      </c>
      <c r="DK6" s="21">
        <f t="shared" si="12"/>
        <v>35.46</v>
      </c>
      <c r="DL6" s="21">
        <f t="shared" si="12"/>
        <v>37.409999999999997</v>
      </c>
      <c r="DM6" s="21">
        <f t="shared" si="12"/>
        <v>39.299999999999997</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13455</v>
      </c>
      <c r="D7" s="23">
        <v>46</v>
      </c>
      <c r="E7" s="23">
        <v>17</v>
      </c>
      <c r="F7" s="23">
        <v>1</v>
      </c>
      <c r="G7" s="23">
        <v>0</v>
      </c>
      <c r="H7" s="23" t="s">
        <v>96</v>
      </c>
      <c r="I7" s="23" t="s">
        <v>97</v>
      </c>
      <c r="J7" s="23" t="s">
        <v>98</v>
      </c>
      <c r="K7" s="23" t="s">
        <v>99</v>
      </c>
      <c r="L7" s="23" t="s">
        <v>100</v>
      </c>
      <c r="M7" s="23" t="s">
        <v>101</v>
      </c>
      <c r="N7" s="24" t="s">
        <v>102</v>
      </c>
      <c r="O7" s="24">
        <v>68.87</v>
      </c>
      <c r="P7" s="24">
        <v>50.09</v>
      </c>
      <c r="Q7" s="24">
        <v>95.78</v>
      </c>
      <c r="R7" s="24">
        <v>3400</v>
      </c>
      <c r="S7" s="24">
        <v>13865</v>
      </c>
      <c r="T7" s="24">
        <v>368.79</v>
      </c>
      <c r="U7" s="24">
        <v>37.6</v>
      </c>
      <c r="V7" s="24">
        <v>6895</v>
      </c>
      <c r="W7" s="24">
        <v>4.7300000000000004</v>
      </c>
      <c r="X7" s="24">
        <v>1457.72</v>
      </c>
      <c r="Y7" s="24">
        <v>101.99</v>
      </c>
      <c r="Z7" s="24">
        <v>100.18</v>
      </c>
      <c r="AA7" s="24">
        <v>101.31</v>
      </c>
      <c r="AB7" s="24">
        <v>101.22</v>
      </c>
      <c r="AC7" s="24">
        <v>101.19</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83.52</v>
      </c>
      <c r="AV7" s="24">
        <v>82.04</v>
      </c>
      <c r="AW7" s="24">
        <v>58.98</v>
      </c>
      <c r="AX7" s="24">
        <v>58.46</v>
      </c>
      <c r="AY7" s="24">
        <v>57.72</v>
      </c>
      <c r="AZ7" s="24">
        <v>57.26</v>
      </c>
      <c r="BA7" s="24">
        <v>48.56</v>
      </c>
      <c r="BB7" s="24">
        <v>47.58</v>
      </c>
      <c r="BC7" s="24">
        <v>51.09</v>
      </c>
      <c r="BD7" s="24">
        <v>57.42</v>
      </c>
      <c r="BE7" s="24">
        <v>78.430000000000007</v>
      </c>
      <c r="BF7" s="24">
        <v>1360.83</v>
      </c>
      <c r="BG7" s="24">
        <v>1387.78</v>
      </c>
      <c r="BH7" s="24">
        <v>1467.44</v>
      </c>
      <c r="BI7" s="24">
        <v>1309.52</v>
      </c>
      <c r="BJ7" s="24">
        <v>1129.96</v>
      </c>
      <c r="BK7" s="24">
        <v>1130.42</v>
      </c>
      <c r="BL7" s="24">
        <v>1245.0999999999999</v>
      </c>
      <c r="BM7" s="24">
        <v>1108.8</v>
      </c>
      <c r="BN7" s="24">
        <v>1194.56</v>
      </c>
      <c r="BO7" s="24">
        <v>1174.6099999999999</v>
      </c>
      <c r="BP7" s="24">
        <v>630.82000000000005</v>
      </c>
      <c r="BQ7" s="24">
        <v>47.46</v>
      </c>
      <c r="BR7" s="24">
        <v>50.78</v>
      </c>
      <c r="BS7" s="24">
        <v>52.28</v>
      </c>
      <c r="BT7" s="24">
        <v>54.43</v>
      </c>
      <c r="BU7" s="24">
        <v>52.02</v>
      </c>
      <c r="BV7" s="24">
        <v>74.17</v>
      </c>
      <c r="BW7" s="24">
        <v>79.77</v>
      </c>
      <c r="BX7" s="24">
        <v>79.63</v>
      </c>
      <c r="BY7" s="24">
        <v>76.78</v>
      </c>
      <c r="BZ7" s="24">
        <v>75.41</v>
      </c>
      <c r="CA7" s="24">
        <v>97.81</v>
      </c>
      <c r="CB7" s="24">
        <v>356.8</v>
      </c>
      <c r="CC7" s="24">
        <v>341.58</v>
      </c>
      <c r="CD7" s="24">
        <v>332.89</v>
      </c>
      <c r="CE7" s="24">
        <v>320.8</v>
      </c>
      <c r="CF7" s="24">
        <v>336.55</v>
      </c>
      <c r="CG7" s="24">
        <v>230.95</v>
      </c>
      <c r="CH7" s="24">
        <v>214.56</v>
      </c>
      <c r="CI7" s="24">
        <v>213.66</v>
      </c>
      <c r="CJ7" s="24">
        <v>224.31</v>
      </c>
      <c r="CK7" s="24">
        <v>223.48</v>
      </c>
      <c r="CL7" s="24">
        <v>138.75</v>
      </c>
      <c r="CM7" s="24">
        <v>40.93</v>
      </c>
      <c r="CN7" s="24">
        <v>42.28</v>
      </c>
      <c r="CO7" s="24">
        <v>41.38</v>
      </c>
      <c r="CP7" s="24">
        <v>41.19</v>
      </c>
      <c r="CQ7" s="24">
        <v>37.94</v>
      </c>
      <c r="CR7" s="24">
        <v>49.27</v>
      </c>
      <c r="CS7" s="24">
        <v>49.47</v>
      </c>
      <c r="CT7" s="24">
        <v>48.19</v>
      </c>
      <c r="CU7" s="24">
        <v>47.32</v>
      </c>
      <c r="CV7" s="24">
        <v>48.03</v>
      </c>
      <c r="CW7" s="24">
        <v>58.94</v>
      </c>
      <c r="CX7" s="24">
        <v>91.75</v>
      </c>
      <c r="CY7" s="24">
        <v>95.04</v>
      </c>
      <c r="CZ7" s="24">
        <v>97.7</v>
      </c>
      <c r="DA7" s="24">
        <v>99.16</v>
      </c>
      <c r="DB7" s="24">
        <v>98.33</v>
      </c>
      <c r="DC7" s="24">
        <v>83.16</v>
      </c>
      <c r="DD7" s="24">
        <v>82.06</v>
      </c>
      <c r="DE7" s="24">
        <v>82.26</v>
      </c>
      <c r="DF7" s="24">
        <v>81.33</v>
      </c>
      <c r="DG7" s="24">
        <v>80.95</v>
      </c>
      <c r="DH7" s="24">
        <v>95.91</v>
      </c>
      <c r="DI7" s="24">
        <v>31.49</v>
      </c>
      <c r="DJ7" s="24">
        <v>33.42</v>
      </c>
      <c r="DK7" s="24">
        <v>35.46</v>
      </c>
      <c r="DL7" s="24">
        <v>37.409999999999997</v>
      </c>
      <c r="DM7" s="24">
        <v>39.299999999999997</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正樹</cp:lastModifiedBy>
  <cp:lastPrinted>2025-01-31T02:34:45Z</cp:lastPrinted>
  <dcterms:created xsi:type="dcterms:W3CDTF">2025-01-24T06:57:20Z</dcterms:created>
  <dcterms:modified xsi:type="dcterms:W3CDTF">2025-01-31T05:07:28Z</dcterms:modified>
  <cp:category/>
</cp:coreProperties>
</file>