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6fl1\2014森町\002各課\115上下水道課\業務係\振興局及び企業局調査依頼の回答\R4\振興局\公営企業に係る経営比較分析表（令和3年度決算）の分析等について\HP掲載用\"/>
    </mc:Choice>
  </mc:AlternateContent>
  <workbookProtection workbookAlgorithmName="SHA-512" workbookHashValue="B9Q4oPNRUvvaSFYeemJSFUV4zAZVNy8yN414egk0H21SU6KUaW439RStxl0ZncZ8lWlQKJdc1CmgQy0nG5TZyQ==" workbookSaltValue="bwaVV84/nFsEWTlBSTFOSg==" workbookSpinCount="100000" lockStructure="1"/>
  <bookViews>
    <workbookView xWindow="0" yWindow="0" windowWidth="204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<sst xmlns="http://schemas.openxmlformats.org/spreadsheetml/2006/main" count="228" uniqueCount="115">
  <si>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</si>
  <si>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</si>
  <si>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</si>
  <si>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</si>
  <si>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</si>
  <si>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</si>
  <si>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</si>
  <si>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</si>
  <si>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</si>
  <si>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</si>
  <si>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</si>
  <si>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</si>
  <si>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</si>
  <si>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</si>
  <si>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</si>
  <si>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</si>
  <si>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</si>
  <si>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</si>
  <si>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</si>
  <si>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</si>
  <si>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</si>
  <si>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</si>
  <si>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</si>
  <si>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</si>
  <si>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</si>
  <si>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</si>
  <si>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</si>
  <si>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</si>
  <si>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</si>
  <si>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</si>
  <si>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</si>
  <si>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</si>
  <si>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</si>
  <si>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</si>
  <si>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</si>
  <si>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</si>
  <si>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</si>
  <si>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</si>
  <si>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</si>
  <si>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</si>
  <si>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</si>
  <si>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</si>
  <si>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</si>
  <si>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</si>
  <si>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</si>
  <si>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</si>
  <si>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</si>
  <si>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</si>
  <si>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</si>
  <si>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</si>
  <si>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</si>
  <si>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</si>
  <si>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</si>
  <si>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</si>
  <si>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</si>
  <si>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</si>
  <si>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</si>
  <si>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</si>
  <si>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</si>
  <si>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</si>
  <si>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</si>
  <si>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</si>
  <si>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</si>
  <si>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</si>
  <si>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</si>
  <si>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</si>
  <si>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</si>
  <si>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</si>
  <si>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</si>
  <si>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</si>
  <si>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</si>
  <si>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</si>
  <si>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</si>
  <si>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</si>
  <si>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</si>
  <si>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</si>
  <si>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</si>
  <si>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</si>
  <si>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</si>
  <si>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</si>
  <si>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</si>
  <si>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</si>
  <si>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</si>
  <si>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</si>
  <si>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</si>
  <si>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</si>
  <si>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</si>
  <si>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</si>
  <si>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</si>
  <si>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</si>
  <si>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</si>
  <si>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</si>
  <si>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</si>
  <si>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</si>
  <si>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</si>
  <si>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</si>
  <si>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</si>
  <si>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</si>
  <si>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</si>
  <si>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</si>
  <si>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</si>
  <si>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</si>
  <si>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</si>
  <si>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</si>
  <si>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</si>
  <si>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</si>
  <si>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</si>
  <si>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</si>
  <si>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</si>
  <si>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</si>
  <si>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</si>
  <si>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</si>
  <si>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①有形固定資産原価償却率は、横ばい傾向であるが、類似団体平均値を上回っている。施設や管路等の資産の老朽化を鑑み、更新等の必要性を捉えた運営に努めたい。　　　　　　　　　　　　　　　　　　　　　
②管路経年化率は、Ｈ30年度に大量に法定耐用年数を超えた管路が発生した。財政面を考慮しつつ、的確な更新に努めたい。　　　　　
③管路更新率は、令和元年度より老朽管路の更新を行っているため微増となっているが、類似団体平均値を下回っている状況のため、今後も更新計画に基づいて更新をに努めたい。 </t>
    <rPh sb="101" eb="103">
      <t>ケイネン</t>
    </rPh>
    <phoneticPr fontId="4"/>
  </si>
  <si>
    <t>経営状況の健全性・効率性は、概ね良好と判断できるが、給水収益は区域内人口の減少傾向が見込まれるため、今後において、厳しい財政状況が予想される。
また、法定耐用年数を超えた施設及び管路が発生し、更新工事を行う必要がある。しかし、現在の財政状況では短期間で整備するのは困難であり、長期計画で実施していくために、経費及び維持費の削減等を鑑み、効率的な運営に努めたい。</t>
    <phoneticPr fontId="4"/>
  </si>
  <si>
    <t>①経常収支比率は、類似団体の平均値を下回る数値となっているが、単年度収支は100％を超える率であり、収支バランスの良好な状況が示されている。
②累積欠損金比率は、0％となっており、経営改善が図られている。
③流動比率は、前年度より増加しており、類似団体平均値を上回る数値を示しており、良好な状況が示されている。
④企業債残高対給水収益比率は、類似団体平均値を下回る率となっており、適切な事業投資規模や料金水準を捉えた運営が図られている。
⑤料金回収率は、維持管理費が増加したことに伴い、類似団体平均値を下回る率となっている。今後は維持管理費の低減を図り、回収率の向上に努めたい。
⑥給水原価は、年間有収水量に対する処理コストが嵩む傾向で類似団体平均値を上回った。今後も処理方法等の検討を図り、コスト削減に努めたい。
⑦施設利用率は、減少傾向にあるも、類似団体平均値を上回っている
⑧有収率は、配水量に対して水道料金の収入率が高いため、類似団体平均値を上回っている。</t>
    <rPh sb="112" eb="115">
      <t>ゼンネンド</t>
    </rPh>
    <rPh sb="117" eb="119">
      <t>ゾウカ</t>
    </rPh>
    <rPh sb="132" eb="134">
      <t>ウワマワ</t>
    </rPh>
    <rPh sb="135" eb="137">
      <t>スウチ</t>
    </rPh>
    <rPh sb="138" eb="139">
      <t>シメ</t>
    </rPh>
    <rPh sb="144" eb="146">
      <t>リョウコウ</t>
    </rPh>
    <rPh sb="147" eb="149">
      <t>ジョウキョウ</t>
    </rPh>
    <rPh sb="150" eb="151">
      <t>シメ</t>
    </rPh>
    <rPh sb="163" eb="165">
      <t>ザンダカ</t>
    </rPh>
    <rPh sb="165" eb="166">
      <t>タイ</t>
    </rPh>
    <rPh sb="166" eb="168">
      <t>キュウスイ</t>
    </rPh>
    <rPh sb="168" eb="170">
      <t>シュウエキ</t>
    </rPh>
    <rPh sb="231" eb="233">
      <t>イジ</t>
    </rPh>
    <rPh sb="233" eb="236">
      <t>カンリヒ</t>
    </rPh>
    <rPh sb="237" eb="239">
      <t>ゾウカ</t>
    </rPh>
    <rPh sb="244" eb="245">
      <t>トモナ</t>
    </rPh>
    <rPh sb="255" eb="256">
      <t>シタ</t>
    </rPh>
    <rPh sb="318" eb="319">
      <t>カサ</t>
    </rPh>
    <rPh sb="320" eb="322">
      <t>ケイコウ</t>
    </rPh>
    <rPh sb="323" eb="325">
      <t>ルイジ</t>
    </rPh>
    <rPh sb="325" eb="327">
      <t>ダンタイ</t>
    </rPh>
    <rPh sb="327" eb="330">
      <t>ヘイキンチ</t>
    </rPh>
    <rPh sb="331" eb="333">
      <t>ウワマワ</t>
    </rPh>
    <rPh sb="372" eb="37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</si>
</sst>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0.33</c:v>
                </c:pt>
                <c:pt idx="3" formatCode="#,##0.00;&quot;△&quot;#,##0.00;&quot;-&quot;">
                  <c:v>0.17</c:v>
                </c:pt>
                <c:pt idx="4" formatCode="#,##0.00;&quot;△&quot;#,##0.00;&quot;-&quot;">
                  <c:v>0.34</c:v>
                </c:pt>
              </c:numCache>
            </c:numRef>
          </c:val>
          <c:extLst>
            <c:ext xmlns:c16="http://schemas.microsoft.com/office/drawing/2014/chart" uri="{C3380CC4-5D6E-409C-BE32-E72D297353CC}">
              <c16:uniqueId val="{00000000-E3C0-4E8B-A3A8-B32FCE874C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E3C0-4E8B-A3A8-B32FCE874C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56.33</c:v>
                </c:pt>
                <c:pt idx="1">
                  <c:v>55.29</c:v>
                </c:pt>
                <c:pt idx="2">
                  <c:v>54.42</c:v>
                </c:pt>
                <c:pt idx="3">
                  <c:v>54.98</c:v>
                </c:pt>
                <c:pt idx="4">
                  <c:v>54.32</c:v>
                </c:pt>
              </c:numCache>
            </c:numRef>
          </c:val>
          <c:extLst>
            <c:ext xmlns:c16="http://schemas.microsoft.com/office/drawing/2014/chart" uri="{C3380CC4-5D6E-409C-BE32-E72D297353CC}">
              <c16:uniqueId val="{00000000-D691-4F12-8EB9-36CF3D35F5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D691-4F12-8EB9-36CF3D35F5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92.02</c:v>
                </c:pt>
                <c:pt idx="1">
                  <c:v>93.04</c:v>
                </c:pt>
                <c:pt idx="2">
                  <c:v>93.28</c:v>
                </c:pt>
                <c:pt idx="3">
                  <c:v>93.04</c:v>
                </c:pt>
                <c:pt idx="4">
                  <c:v>93.33</c:v>
                </c:pt>
              </c:numCache>
            </c:numRef>
          </c:val>
          <c:extLst>
            <c:ext xmlns:c16="http://schemas.microsoft.com/office/drawing/2014/chart" uri="{C3380CC4-5D6E-409C-BE32-E72D297353CC}">
              <c16:uniqueId val="{00000000-1C54-4258-9FFC-CBAA4A29AC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1C54-4258-9FFC-CBAA4A29AC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106.37</c:v>
                </c:pt>
                <c:pt idx="1">
                  <c:v>103.11</c:v>
                </c:pt>
                <c:pt idx="2">
                  <c:v>105.97</c:v>
                </c:pt>
                <c:pt idx="3">
                  <c:v>102.76</c:v>
                </c:pt>
                <c:pt idx="4">
                  <c:v>100.78</c:v>
                </c:pt>
              </c:numCache>
            </c:numRef>
          </c:val>
          <c:extLst>
            <c:ext xmlns:c16="http://schemas.microsoft.com/office/drawing/2014/chart" uri="{C3380CC4-5D6E-409C-BE32-E72D297353CC}">
              <c16:uniqueId val="{00000000-63AB-4DB9-BF81-AE8D7BFB90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63AB-4DB9-BF81-AE8D7BFB90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67.3</c:v>
                </c:pt>
                <c:pt idx="1">
                  <c:v>69.33</c:v>
                </c:pt>
                <c:pt idx="2">
                  <c:v>70.2</c:v>
                </c:pt>
                <c:pt idx="3">
                  <c:v>71.989999999999995</c:v>
                </c:pt>
                <c:pt idx="4">
                  <c:v>71.349999999999994</c:v>
                </c:pt>
              </c:numCache>
            </c:numRef>
          </c:val>
          <c:extLst>
            <c:ext xmlns:c16="http://schemas.microsoft.com/office/drawing/2014/chart" uri="{C3380CC4-5D6E-409C-BE32-E72D297353CC}">
              <c16:uniqueId val="{00000000-AD93-4F62-93EA-894C28CF70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AD93-4F62-93EA-894C28CF70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5.75</c:v>
                </c:pt>
                <c:pt idx="1">
                  <c:v>64.680000000000007</c:v>
                </c:pt>
                <c:pt idx="2">
                  <c:v>64.47</c:v>
                </c:pt>
                <c:pt idx="3">
                  <c:v>64.3</c:v>
                </c:pt>
                <c:pt idx="4">
                  <c:v>64.05</c:v>
                </c:pt>
              </c:numCache>
            </c:numRef>
          </c:val>
          <c:extLst>
            <c:ext xmlns:c16="http://schemas.microsoft.com/office/drawing/2014/chart" uri="{C3380CC4-5D6E-409C-BE32-E72D297353CC}">
              <c16:uniqueId val="{00000000-6782-414E-93BC-57870D6F67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6782-414E-93BC-57870D6F67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1F-4BAF-B676-22739FA623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FE1F-4BAF-B676-22739FA623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917.46</c:v>
                </c:pt>
                <c:pt idx="1">
                  <c:v>1079.8800000000001</c:v>
                </c:pt>
                <c:pt idx="2">
                  <c:v>964.74</c:v>
                </c:pt>
                <c:pt idx="3">
                  <c:v>728.03</c:v>
                </c:pt>
                <c:pt idx="4">
                  <c:v>839.93</c:v>
                </c:pt>
              </c:numCache>
            </c:numRef>
          </c:val>
          <c:extLst>
            <c:ext xmlns:c16="http://schemas.microsoft.com/office/drawing/2014/chart" uri="{C3380CC4-5D6E-409C-BE32-E72D297353CC}">
              <c16:uniqueId val="{00000000-2B33-4BA5-9DCC-E9E3C5621E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2B33-4BA5-9DCC-E9E3C5621E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203</c:v>
                </c:pt>
                <c:pt idx="1">
                  <c:v>190.38</c:v>
                </c:pt>
                <c:pt idx="2">
                  <c:v>180.42</c:v>
                </c:pt>
                <c:pt idx="3">
                  <c:v>163.85</c:v>
                </c:pt>
                <c:pt idx="4">
                  <c:v>184.47</c:v>
                </c:pt>
              </c:numCache>
            </c:numRef>
          </c:val>
          <c:extLst>
            <c:ext xmlns:c16="http://schemas.microsoft.com/office/drawing/2014/chart" uri="{C3380CC4-5D6E-409C-BE32-E72D297353CC}">
              <c16:uniqueId val="{00000000-4270-42A4-9A9D-5EC1079C4F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270-42A4-9A9D-5EC1079C4F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99.17</c:v>
                </c:pt>
                <c:pt idx="1">
                  <c:v>93.03</c:v>
                </c:pt>
                <c:pt idx="2">
                  <c:v>98.7</c:v>
                </c:pt>
                <c:pt idx="3">
                  <c:v>96.37</c:v>
                </c:pt>
                <c:pt idx="4">
                  <c:v>93.89</c:v>
                </c:pt>
              </c:numCache>
            </c:numRef>
          </c:val>
          <c:extLst>
            <c:ext xmlns:c16="http://schemas.microsoft.com/office/drawing/2014/chart" uri="{C3380CC4-5D6E-409C-BE32-E72D297353CC}">
              <c16:uniqueId val="{00000000-0292-403B-801C-0F822C0F88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0292-403B-801C-0F822C0F88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184.88</c:v>
                </c:pt>
                <c:pt idx="1">
                  <c:v>197.08</c:v>
                </c:pt>
                <c:pt idx="2">
                  <c:v>187.14</c:v>
                </c:pt>
                <c:pt idx="3">
                  <c:v>193.79</c:v>
                </c:pt>
                <c:pt idx="4">
                  <c:v>199.04</c:v>
                </c:pt>
              </c:numCache>
            </c:numRef>
          </c:val>
          <c:extLst>
            <c:ext xmlns:c16="http://schemas.microsoft.com/office/drawing/2014/chart" uri="{C3380CC4-5D6E-409C-BE32-E72D297353CC}">
              <c16:uniqueId val="{00000000-FD3C-4057-967B-3D7572F8D6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D3C-4057-967B-3D7572F8D6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3" zoomScale="70" zoomScaleNormal="70" workbookViewId="0">
      <selection activeCell="CI23" sqref="CI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森町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14456</v>
      </c>
      <c r="AM8" s="45"/>
      <c r="AN8" s="45"/>
      <c r="AO8" s="45"/>
      <c r="AP8" s="45"/>
      <c r="AQ8" s="45"/>
      <c r="AR8" s="45"/>
      <c r="AS8" s="45"/>
      <c r="AT8" s="46">
        <f>データ!$S$6</f>
        <v>368.79</v>
      </c>
      <c r="AU8" s="47"/>
      <c r="AV8" s="47"/>
      <c r="AW8" s="47"/>
      <c r="AX8" s="47"/>
      <c r="AY8" s="47"/>
      <c r="AZ8" s="47"/>
      <c r="BA8" s="47"/>
      <c r="BB8" s="48">
        <f>データ!$T$6</f>
        <v>39.200000000000003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69.44</v>
      </c>
      <c r="J10" s="47"/>
      <c r="K10" s="47"/>
      <c r="L10" s="47"/>
      <c r="M10" s="47"/>
      <c r="N10" s="47"/>
      <c r="O10" s="81"/>
      <c r="P10" s="48">
        <f>データ!$P$6</f>
        <v>71.2</v>
      </c>
      <c r="Q10" s="48"/>
      <c r="R10" s="48"/>
      <c r="S10" s="48"/>
      <c r="T10" s="48"/>
      <c r="U10" s="48"/>
      <c r="V10" s="48"/>
      <c r="W10" s="45">
        <f>データ!$Q$6</f>
        <v>4340</v>
      </c>
      <c r="X10" s="45"/>
      <c r="Y10" s="45"/>
      <c r="Z10" s="45"/>
      <c r="AA10" s="45"/>
      <c r="AB10" s="45"/>
      <c r="AC10" s="45"/>
      <c r="AD10" s="2"/>
      <c r="AE10" s="2"/>
      <c r="AF10" s="2"/>
      <c r="AG10" s="2"/>
      <c r="AH10" s="2"/>
      <c r="AI10" s="2"/>
      <c r="AJ10" s="2"/>
      <c r="AK10" s="2"/>
      <c r="AL10" s="45">
        <f>データ!$U$6</f>
        <v>10164</v>
      </c>
      <c r="AM10" s="45"/>
      <c r="AN10" s="45"/>
      <c r="AO10" s="45"/>
      <c r="AP10" s="45"/>
      <c r="AQ10" s="45"/>
      <c r="AR10" s="45"/>
      <c r="AS10" s="45"/>
      <c r="AT10" s="46">
        <f>データ!$V$6</f>
        <v>41.02</v>
      </c>
      <c r="AU10" s="47"/>
      <c r="AV10" s="47"/>
      <c r="AW10" s="47"/>
      <c r="AX10" s="47"/>
      <c r="AY10" s="47"/>
      <c r="AZ10" s="47"/>
      <c r="BA10" s="47"/>
      <c r="BB10" s="48">
        <f>データ!$W$6</f>
        <v>247.78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e3+65MrFfa4npe6ywumMJFSvC56qVErUdhaYFAPCd4N6SA9ywbMP8/0OCbEEm0DI18LS9VhtnAaYh6S0q7P/A==" saltValue="ypXI72PS8h3WpqHHbbEP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13455</v>
      </c>
      <c r="D6" s="20">
        <f t="shared" si="3"/>
        <v>46</v>
      </c>
      <c r="E6" s="20">
        <f t="shared" si="3"/>
        <v>1</v>
      </c>
      <c r="F6" s="20">
        <f t="shared" si="3"/>
        <v>0</v>
      </c>
      <c r="G6" s="20">
        <f t="shared" si="3"/>
        <v>1</v>
      </c>
      <c r="H6" s="20" t="str">
        <f t="shared" si="3"/>
        <v>北海道　森町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69.44</v>
      </c>
      <c r="P6" s="21">
        <f t="shared" si="3"/>
        <v>71.2</v>
      </c>
      <c r="Q6" s="21">
        <f t="shared" si="3"/>
        <v>4340</v>
      </c>
      <c r="R6" s="21">
        <f t="shared" si="3"/>
        <v>14456</v>
      </c>
      <c r="S6" s="21">
        <f t="shared" si="3"/>
        <v>368.79</v>
      </c>
      <c r="T6" s="21">
        <f t="shared" si="3"/>
        <v>39.200000000000003</v>
      </c>
      <c r="U6" s="21">
        <f t="shared" si="3"/>
        <v>10164</v>
      </c>
      <c r="V6" s="21">
        <f t="shared" si="3"/>
        <v>41.02</v>
      </c>
      <c r="W6" s="21">
        <f t="shared" si="3"/>
        <v>247.78</v>
      </c>
      <c r="X6" s="22">
        <f>IF(X7="",NA(),X7)</f>
        <v>106.37</v>
      </c>
      <c r="Y6" s="22">
        <f t="shared" ref="Y6:AG6" si="4">IF(Y7="",NA(),Y7)</f>
        <v>103.11</v>
      </c>
      <c r="Z6" s="22">
        <f t="shared" si="4"/>
        <v>105.97</v>
      </c>
      <c r="AA6" s="22">
        <f t="shared" si="4"/>
        <v>102.76</v>
      </c>
      <c r="AB6" s="22">
        <f t="shared" si="4"/>
        <v>100.78</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917.46</v>
      </c>
      <c r="AU6" s="22">
        <f t="shared" ref="AU6:BC6" si="6">IF(AU7="",NA(),AU7)</f>
        <v>1079.8800000000001</v>
      </c>
      <c r="AV6" s="22">
        <f t="shared" si="6"/>
        <v>964.74</v>
      </c>
      <c r="AW6" s="22">
        <f t="shared" si="6"/>
        <v>728.03</v>
      </c>
      <c r="AX6" s="22">
        <f t="shared" si="6"/>
        <v>839.93</v>
      </c>
      <c r="AY6" s="22">
        <f t="shared" si="6"/>
        <v>355.27</v>
      </c>
      <c r="AZ6" s="22">
        <f t="shared" si="6"/>
        <v>359.7</v>
      </c>
      <c r="BA6" s="22">
        <f t="shared" si="6"/>
        <v>362.93</v>
      </c>
      <c r="BB6" s="22">
        <f t="shared" si="6"/>
        <v>371.81</v>
      </c>
      <c r="BC6" s="22">
        <f t="shared" si="6"/>
        <v>384.23</v>
      </c>
      <c r="BD6" s="21" t="str">
        <f>IF(BD7="","",IF(BD7="-","【-】","【"&amp;SUBSTITUTE(TEXT(BD7,"#,##0.00"),"-","△")&amp;"】"))</f>
        <v>【261.51】</v>
      </c>
      <c r="BE6" s="22">
        <f>IF(BE7="",NA(),BE7)</f>
        <v>203</v>
      </c>
      <c r="BF6" s="22">
        <f t="shared" ref="BF6:BN6" si="7">IF(BF7="",NA(),BF7)</f>
        <v>190.38</v>
      </c>
      <c r="BG6" s="22">
        <f t="shared" si="7"/>
        <v>180.42</v>
      </c>
      <c r="BH6" s="22">
        <f t="shared" si="7"/>
        <v>163.85</v>
      </c>
      <c r="BI6" s="22">
        <f t="shared" si="7"/>
        <v>184.47</v>
      </c>
      <c r="BJ6" s="22">
        <f t="shared" si="7"/>
        <v>458.27</v>
      </c>
      <c r="BK6" s="22">
        <f t="shared" si="7"/>
        <v>447.01</v>
      </c>
      <c r="BL6" s="22">
        <f t="shared" si="7"/>
        <v>439.05</v>
      </c>
      <c r="BM6" s="22">
        <f t="shared" si="7"/>
        <v>465.85</v>
      </c>
      <c r="BN6" s="22">
        <f t="shared" si="7"/>
        <v>439.43</v>
      </c>
      <c r="BO6" s="21" t="str">
        <f>IF(BO7="","",IF(BO7="-","【-】","【"&amp;SUBSTITUTE(TEXT(BO7,"#,##0.00"),"-","△")&amp;"】"))</f>
        <v>【265.16】</v>
      </c>
      <c r="BP6" s="22">
        <f>IF(BP7="",NA(),BP7)</f>
        <v>99.17</v>
      </c>
      <c r="BQ6" s="22">
        <f t="shared" ref="BQ6:BY6" si="8">IF(BQ7="",NA(),BQ7)</f>
        <v>93.03</v>
      </c>
      <c r="BR6" s="22">
        <f t="shared" si="8"/>
        <v>98.7</v>
      </c>
      <c r="BS6" s="22">
        <f t="shared" si="8"/>
        <v>96.37</v>
      </c>
      <c r="BT6" s="22">
        <f t="shared" si="8"/>
        <v>93.89</v>
      </c>
      <c r="BU6" s="22">
        <f t="shared" si="8"/>
        <v>96.77</v>
      </c>
      <c r="BV6" s="22">
        <f t="shared" si="8"/>
        <v>95.81</v>
      </c>
      <c r="BW6" s="22">
        <f t="shared" si="8"/>
        <v>95.26</v>
      </c>
      <c r="BX6" s="22">
        <f t="shared" si="8"/>
        <v>92.39</v>
      </c>
      <c r="BY6" s="22">
        <f t="shared" si="8"/>
        <v>94.41</v>
      </c>
      <c r="BZ6" s="21" t="str">
        <f>IF(BZ7="","",IF(BZ7="-","【-】","【"&amp;SUBSTITUTE(TEXT(BZ7,"#,##0.00"),"-","△")&amp;"】"))</f>
        <v>【102.35】</v>
      </c>
      <c r="CA6" s="22">
        <f>IF(CA7="",NA(),CA7)</f>
        <v>184.88</v>
      </c>
      <c r="CB6" s="22">
        <f t="shared" ref="CB6:CJ6" si="9">IF(CB7="",NA(),CB7)</f>
        <v>197.08</v>
      </c>
      <c r="CC6" s="22">
        <f t="shared" si="9"/>
        <v>187.14</v>
      </c>
      <c r="CD6" s="22">
        <f t="shared" si="9"/>
        <v>193.79</v>
      </c>
      <c r="CE6" s="22">
        <f t="shared" si="9"/>
        <v>199.04</v>
      </c>
      <c r="CF6" s="22">
        <f t="shared" si="9"/>
        <v>187.18</v>
      </c>
      <c r="CG6" s="22">
        <f t="shared" si="9"/>
        <v>189.58</v>
      </c>
      <c r="CH6" s="22">
        <f t="shared" si="9"/>
        <v>192.82</v>
      </c>
      <c r="CI6" s="22">
        <f t="shared" si="9"/>
        <v>192.98</v>
      </c>
      <c r="CJ6" s="22">
        <f t="shared" si="9"/>
        <v>192.13</v>
      </c>
      <c r="CK6" s="21" t="str">
        <f>IF(CK7="","",IF(CK7="-","【-】","【"&amp;SUBSTITUTE(TEXT(CK7,"#,##0.00"),"-","△")&amp;"】"))</f>
        <v>【167.74】</v>
      </c>
      <c r="CL6" s="22">
        <f>IF(CL7="",NA(),CL7)</f>
        <v>56.33</v>
      </c>
      <c r="CM6" s="22">
        <f t="shared" ref="CM6:CU6" si="10">IF(CM7="",NA(),CM7)</f>
        <v>55.29</v>
      </c>
      <c r="CN6" s="22">
        <f t="shared" si="10"/>
        <v>54.42</v>
      </c>
      <c r="CO6" s="22">
        <f t="shared" si="10"/>
        <v>54.98</v>
      </c>
      <c r="CP6" s="22">
        <f t="shared" si="10"/>
        <v>54.32</v>
      </c>
      <c r="CQ6" s="22">
        <f t="shared" si="10"/>
        <v>55.88</v>
      </c>
      <c r="CR6" s="22">
        <f t="shared" si="10"/>
        <v>55.22</v>
      </c>
      <c r="CS6" s="22">
        <f t="shared" si="10"/>
        <v>54.05</v>
      </c>
      <c r="CT6" s="22">
        <f t="shared" si="10"/>
        <v>54.43</v>
      </c>
      <c r="CU6" s="22">
        <f t="shared" si="10"/>
        <v>53.87</v>
      </c>
      <c r="CV6" s="21" t="str">
        <f>IF(CV7="","",IF(CV7="-","【-】","【"&amp;SUBSTITUTE(TEXT(CV7,"#,##0.00"),"-","△")&amp;"】"))</f>
        <v>【60.29】</v>
      </c>
      <c r="CW6" s="22">
        <f>IF(CW7="",NA(),CW7)</f>
        <v>92.02</v>
      </c>
      <c r="CX6" s="22">
        <f t="shared" ref="CX6:DF6" si="11">IF(CX7="",NA(),CX7)</f>
        <v>93.04</v>
      </c>
      <c r="CY6" s="22">
        <f t="shared" si="11"/>
        <v>93.28</v>
      </c>
      <c r="CZ6" s="22">
        <f t="shared" si="11"/>
        <v>93.04</v>
      </c>
      <c r="DA6" s="22">
        <f t="shared" si="11"/>
        <v>93.33</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67.3</v>
      </c>
      <c r="DI6" s="22">
        <f t="shared" ref="DI6:DQ6" si="12">IF(DI7="",NA(),DI7)</f>
        <v>69.33</v>
      </c>
      <c r="DJ6" s="22">
        <f t="shared" si="12"/>
        <v>70.2</v>
      </c>
      <c r="DK6" s="22">
        <f t="shared" si="12"/>
        <v>71.989999999999995</v>
      </c>
      <c r="DL6" s="22">
        <f t="shared" si="12"/>
        <v>71.349999999999994</v>
      </c>
      <c r="DM6" s="22">
        <f t="shared" si="12"/>
        <v>46.61</v>
      </c>
      <c r="DN6" s="22">
        <f t="shared" si="12"/>
        <v>47.97</v>
      </c>
      <c r="DO6" s="22">
        <f t="shared" si="12"/>
        <v>49.12</v>
      </c>
      <c r="DP6" s="22">
        <f t="shared" si="12"/>
        <v>49.39</v>
      </c>
      <c r="DQ6" s="22">
        <f t="shared" si="12"/>
        <v>50.75</v>
      </c>
      <c r="DR6" s="21" t="str">
        <f>IF(DR7="","",IF(DR7="-","【-】","【"&amp;SUBSTITUTE(TEXT(DR7,"#,##0.00"),"-","△")&amp;"】"))</f>
        <v>【50.88】</v>
      </c>
      <c r="DS6" s="22">
        <f>IF(DS7="",NA(),DS7)</f>
        <v>5.75</v>
      </c>
      <c r="DT6" s="22">
        <f t="shared" ref="DT6:EB6" si="13">IF(DT7="",NA(),DT7)</f>
        <v>64.680000000000007</v>
      </c>
      <c r="DU6" s="22">
        <f t="shared" si="13"/>
        <v>64.47</v>
      </c>
      <c r="DV6" s="22">
        <f t="shared" si="13"/>
        <v>64.3</v>
      </c>
      <c r="DW6" s="22">
        <f t="shared" si="13"/>
        <v>64.05</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2">
        <f t="shared" si="14"/>
        <v>0.33</v>
      </c>
      <c r="EG6" s="22">
        <f t="shared" si="14"/>
        <v>0.17</v>
      </c>
      <c r="EH6" s="22">
        <f t="shared" si="14"/>
        <v>0.34</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13455</v>
      </c>
      <c r="D7" s="24">
        <v>46</v>
      </c>
      <c r="E7" s="24">
        <v>1</v>
      </c>
      <c r="F7" s="24">
        <v>0</v>
      </c>
      <c r="G7" s="24">
        <v>1</v>
      </c>
      <c r="H7" s="24" t="s">
        <v>93</v>
      </c>
      <c r="I7" s="24" t="s">
        <v>94</v>
      </c>
      <c r="J7" s="24" t="s">
        <v>95</v>
      </c>
      <c r="K7" s="24" t="s">
        <v>96</v>
      </c>
      <c r="L7" s="24" t="s">
        <v>97</v>
      </c>
      <c r="M7" s="24" t="s">
        <v>98</v>
      </c>
      <c r="N7" s="25" t="s">
        <v>99</v>
      </c>
      <c r="O7" s="25">
        <v>69.44</v>
      </c>
      <c r="P7" s="25">
        <v>71.2</v>
      </c>
      <c r="Q7" s="25">
        <v>4340</v>
      </c>
      <c r="R7" s="25">
        <v>14456</v>
      </c>
      <c r="S7" s="25">
        <v>368.79</v>
      </c>
      <c r="T7" s="25">
        <v>39.200000000000003</v>
      </c>
      <c r="U7" s="25">
        <v>10164</v>
      </c>
      <c r="V7" s="25">
        <v>41.02</v>
      </c>
      <c r="W7" s="25">
        <v>247.78</v>
      </c>
      <c r="X7" s="25">
        <v>106.37</v>
      </c>
      <c r="Y7" s="25">
        <v>103.11</v>
      </c>
      <c r="Z7" s="25">
        <v>105.97</v>
      </c>
      <c r="AA7" s="25">
        <v>102.76</v>
      </c>
      <c r="AB7" s="25">
        <v>100.78</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917.46</v>
      </c>
      <c r="AU7" s="25">
        <v>1079.8800000000001</v>
      </c>
      <c r="AV7" s="25">
        <v>964.74</v>
      </c>
      <c r="AW7" s="25">
        <v>728.03</v>
      </c>
      <c r="AX7" s="25">
        <v>839.93</v>
      </c>
      <c r="AY7" s="25">
        <v>355.27</v>
      </c>
      <c r="AZ7" s="25">
        <v>359.7</v>
      </c>
      <c r="BA7" s="25">
        <v>362.93</v>
      </c>
      <c r="BB7" s="25">
        <v>371.81</v>
      </c>
      <c r="BC7" s="25">
        <v>384.23</v>
      </c>
      <c r="BD7" s="25">
        <v>261.51</v>
      </c>
      <c r="BE7" s="25">
        <v>203</v>
      </c>
      <c r="BF7" s="25">
        <v>190.38</v>
      </c>
      <c r="BG7" s="25">
        <v>180.42</v>
      </c>
      <c r="BH7" s="25">
        <v>163.85</v>
      </c>
      <c r="BI7" s="25">
        <v>184.47</v>
      </c>
      <c r="BJ7" s="25">
        <v>458.27</v>
      </c>
      <c r="BK7" s="25">
        <v>447.01</v>
      </c>
      <c r="BL7" s="25">
        <v>439.05</v>
      </c>
      <c r="BM7" s="25">
        <v>465.85</v>
      </c>
      <c r="BN7" s="25">
        <v>439.43</v>
      </c>
      <c r="BO7" s="25">
        <v>265.16000000000003</v>
      </c>
      <c r="BP7" s="25">
        <v>99.17</v>
      </c>
      <c r="BQ7" s="25">
        <v>93.03</v>
      </c>
      <c r="BR7" s="25">
        <v>98.7</v>
      </c>
      <c r="BS7" s="25">
        <v>96.37</v>
      </c>
      <c r="BT7" s="25">
        <v>93.89</v>
      </c>
      <c r="BU7" s="25">
        <v>96.77</v>
      </c>
      <c r="BV7" s="25">
        <v>95.81</v>
      </c>
      <c r="BW7" s="25">
        <v>95.26</v>
      </c>
      <c r="BX7" s="25">
        <v>92.39</v>
      </c>
      <c r="BY7" s="25">
        <v>94.41</v>
      </c>
      <c r="BZ7" s="25">
        <v>102.35</v>
      </c>
      <c r="CA7" s="25">
        <v>184.88</v>
      </c>
      <c r="CB7" s="25">
        <v>197.08</v>
      </c>
      <c r="CC7" s="25">
        <v>187.14</v>
      </c>
      <c r="CD7" s="25">
        <v>193.79</v>
      </c>
      <c r="CE7" s="25">
        <v>199.04</v>
      </c>
      <c r="CF7" s="25">
        <v>187.18</v>
      </c>
      <c r="CG7" s="25">
        <v>189.58</v>
      </c>
      <c r="CH7" s="25">
        <v>192.82</v>
      </c>
      <c r="CI7" s="25">
        <v>192.98</v>
      </c>
      <c r="CJ7" s="25">
        <v>192.13</v>
      </c>
      <c r="CK7" s="25">
        <v>167.74</v>
      </c>
      <c r="CL7" s="25">
        <v>56.33</v>
      </c>
      <c r="CM7" s="25">
        <v>55.29</v>
      </c>
      <c r="CN7" s="25">
        <v>54.42</v>
      </c>
      <c r="CO7" s="25">
        <v>54.98</v>
      </c>
      <c r="CP7" s="25">
        <v>54.32</v>
      </c>
      <c r="CQ7" s="25">
        <v>55.88</v>
      </c>
      <c r="CR7" s="25">
        <v>55.22</v>
      </c>
      <c r="CS7" s="25">
        <v>54.05</v>
      </c>
      <c r="CT7" s="25">
        <v>54.43</v>
      </c>
      <c r="CU7" s="25">
        <v>53.87</v>
      </c>
      <c r="CV7" s="25">
        <v>60.29</v>
      </c>
      <c r="CW7" s="25">
        <v>92.02</v>
      </c>
      <c r="CX7" s="25">
        <v>93.04</v>
      </c>
      <c r="CY7" s="25">
        <v>93.28</v>
      </c>
      <c r="CZ7" s="25">
        <v>93.04</v>
      </c>
      <c r="DA7" s="25">
        <v>93.33</v>
      </c>
      <c r="DB7" s="25">
        <v>80.989999999999995</v>
      </c>
      <c r="DC7" s="25">
        <v>80.930000000000007</v>
      </c>
      <c r="DD7" s="25">
        <v>80.510000000000005</v>
      </c>
      <c r="DE7" s="25">
        <v>79.44</v>
      </c>
      <c r="DF7" s="25">
        <v>79.489999999999995</v>
      </c>
      <c r="DG7" s="25">
        <v>90.12</v>
      </c>
      <c r="DH7" s="25">
        <v>67.3</v>
      </c>
      <c r="DI7" s="25">
        <v>69.33</v>
      </c>
      <c r="DJ7" s="25">
        <v>70.2</v>
      </c>
      <c r="DK7" s="25">
        <v>71.989999999999995</v>
      </c>
      <c r="DL7" s="25">
        <v>71.349999999999994</v>
      </c>
      <c r="DM7" s="25">
        <v>46.61</v>
      </c>
      <c r="DN7" s="25">
        <v>47.97</v>
      </c>
      <c r="DO7" s="25">
        <v>49.12</v>
      </c>
      <c r="DP7" s="25">
        <v>49.39</v>
      </c>
      <c r="DQ7" s="25">
        <v>50.75</v>
      </c>
      <c r="DR7" s="25">
        <v>50.88</v>
      </c>
      <c r="DS7" s="25">
        <v>5.75</v>
      </c>
      <c r="DT7" s="25">
        <v>64.680000000000007</v>
      </c>
      <c r="DU7" s="25">
        <v>64.47</v>
      </c>
      <c r="DV7" s="25">
        <v>64.3</v>
      </c>
      <c r="DW7" s="25">
        <v>64.05</v>
      </c>
      <c r="DX7" s="25">
        <v>10.84</v>
      </c>
      <c r="DY7" s="25">
        <v>15.33</v>
      </c>
      <c r="DZ7" s="25">
        <v>16.760000000000002</v>
      </c>
      <c r="EA7" s="25">
        <v>18.57</v>
      </c>
      <c r="EB7" s="25">
        <v>21.14</v>
      </c>
      <c r="EC7" s="25">
        <v>22.3</v>
      </c>
      <c r="ED7" s="25">
        <v>0</v>
      </c>
      <c r="EE7" s="25">
        <v>0</v>
      </c>
      <c r="EF7" s="25">
        <v>0.33</v>
      </c>
      <c r="EG7" s="25">
        <v>0.17</v>
      </c>
      <c r="EH7" s="25">
        <v>0.34</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梶谷 光兵</cp:lastModifiedBy>
  <cp:lastPrinted>2023-02-24T07:16:54Z</cp:lastPrinted>
  <dcterms:created xsi:type="dcterms:W3CDTF">2022-12-01T00:51:27Z</dcterms:created>
  <dcterms:modified xsi:type="dcterms:W3CDTF">2023-02-24T07:16:57Z</dcterms:modified>
  <cp:category/>
</cp:coreProperties>
</file>