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tanzaki-h\Desktop\"/>
    </mc:Choice>
  </mc:AlternateContent>
  <xr:revisionPtr revIDLastSave="0" documentId="8_{73B27588-81B1-4CFB-9D0B-ECD985782336}" xr6:coauthVersionLast="36" xr6:coauthVersionMax="36" xr10:uidLastSave="{00000000-0000-0000-0000-000000000000}"/>
  <workbookProtection workbookAlgorithmName="SHA-512" workbookHashValue="j0AUYQOhW6OpyfNxtV0gP+2M/hPvYyGepKSaTipkNQY1JcnCa6IcHuPjIVVGtxPqHiJ78qlVtyK4upQWKslcoQ==" workbookSaltValue="SMoz5bMqjTem2k8YyOzuTA==" workbookSpinCount="100000" lockStructure="1"/>
  <bookViews>
    <workbookView xWindow="0" yWindow="0" windowWidth="20490" windowHeight="753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AL8" i="4" s="1"/>
  <c r="Q6" i="5"/>
  <c r="P6" i="5"/>
  <c r="P10" i="4" s="1"/>
  <c r="O6" i="5"/>
  <c r="I10" i="4" s="1"/>
  <c r="N6" i="5"/>
  <c r="B10" i="4" s="1"/>
  <c r="M6" i="5"/>
  <c r="AD8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W10" i="4"/>
  <c r="AT8" i="4"/>
  <c r="W8" i="4"/>
</calcChain>
</file>

<file path=xl/sharedStrings.xml><?xml version="1.0" encoding="utf-8"?>
<sst xmlns="http://schemas.openxmlformats.org/spreadsheetml/2006/main" count="228" uniqueCount="114">
  <si>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</si>
  <si>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</si>
  <si>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</si>
  <si>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</si>
  <si>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</si>
  <si>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</si>
  <si>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</si>
  <si>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</si>
  <si>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</si>
  <si>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</si>
  <si>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</si>
  <si>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</si>
  <si>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</si>
  <si>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</si>
  <si>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</si>
  <si>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</si>
  <si>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</si>
  <si>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</si>
  <si>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</si>
  <si>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</si>
  <si>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</si>
  <si>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</si>
  <si>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</si>
  <si>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</si>
  <si>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</si>
  <si>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</si>
  <si>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</si>
  <si>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</si>
  <si>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</si>
  <si>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</si>
  <si>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</si>
  <si>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</si>
  <si>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</si>
  <si>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</si>
  <si>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</si>
  <si>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</si>
  <si>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</si>
  <si>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</si>
  <si>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</si>
  <si>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</si>
  <si>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</si>
  <si>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</si>
  <si>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</si>
  <si>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</si>
  <si>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</si>
  <si>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</si>
  <si>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</si>
  <si>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</si>
  <si>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</si>
  <si>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</si>
  <si>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</si>
  <si>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</si>
  <si>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</si>
  <si>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</si>
  <si>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</si>
  <si>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</si>
  <si>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</si>
  <si>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</si>
  <si>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</si>
  <si>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</si>
  <si>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</si>
  <si>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</si>
  <si>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</si>
  <si>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</si>
  <si>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</si>
  <si>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</si>
  <si>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</si>
  <si>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</si>
  <si>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</si>
  <si>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</si>
  <si>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</si>
  <si>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</si>
  <si>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</si>
  <si>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</si>
  <si>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</si>
  <si>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</si>
  <si>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</si>
  <si>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</si>
  <si>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</si>
  <si>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</si>
  <si>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</si>
  <si>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</si>
  <si>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</si>
  <si>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</si>
  <si>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</si>
  <si>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</si>
  <si>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</si>
  <si>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</si>
  <si>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</si>
  <si>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</si>
  <si>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</si>
  <si>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</si>
  <si>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</si>
  <si>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森町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</si>
  <si>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</si>
  <si>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</si>
  <si>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</si>
  <si>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</si>
  <si>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</si>
  <si>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</si>
  <si>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</si>
  <si>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</si>
  <si>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</si>
  <si>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</si>
  <si>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</si>
  <si>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</si>
  <si>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</si>
  <si>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</si>
  <si>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</si>
  <si>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</si>
  <si>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</si>
  <si>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経営状況の健全性・効率性は、概ね良好と判断できるが、給水収益は区域内人口の減少傾向が見込まれるため、今後において、厳しい財政状況が予想される。
また、法定耐用年数を超えた施設及び管路が発生し、更新工事を行う必要がある。しかし、現在の財政状況では短期間で整備するのは困難であり、長期計画で実施していくために、経費及び維持費の削減等を鑑み、効率的な運営に努めたい。</t>
    <phoneticPr fontId="4"/>
  </si>
  <si>
    <t>①経常収支比率は、類似団体の平均値を下回る数値となっているが、単年度収支は100％を超える率であり、収支バランスの良好な状況が示されている。
②累積欠損金比率は、0％となっており、経営改善が図られている。
③流動比率は、前年度より減少しているが、類似団体平均値を上回る数値を示しており、良好な状況が示されている。
④企業債残高対事業規模比率は、類似団体平均値を下回る率となっており、適切な事業投資規模や料金水準を捉えた運営が図られている。
⑤料金回収率は、維持管理費が減少したことに伴い、類似団体平均値を上回る率となっている。今後も維持管理費の低減を図り、回収率の向上に努めたい。
⑥給水原価は、年間有収水量に対する処理コストの減少で、類似団体平均値を下回った。今後も処理方法等の検討を図り、コスト削減に努めたい。
⑦施設利用率は、減少傾向にあるも、類似団体平均値を上回っている
⑧有収率は、配水量に対して水道料金の収入率が高いため、類似団体平均値を上回っている。</t>
    <rPh sb="112" eb="115">
      <t>ゼンネンド</t>
    </rPh>
    <rPh sb="117" eb="119">
      <t>ゲンショウ</t>
    </rPh>
    <rPh sb="133" eb="135">
      <t>ウワマワ</t>
    </rPh>
    <rPh sb="136" eb="138">
      <t>スウチ</t>
    </rPh>
    <rPh sb="139" eb="140">
      <t>シメ</t>
    </rPh>
    <rPh sb="145" eb="147">
      <t>リョウコウ</t>
    </rPh>
    <rPh sb="148" eb="150">
      <t>ジョウキョウ</t>
    </rPh>
    <rPh sb="151" eb="152">
      <t>シメ</t>
    </rPh>
    <rPh sb="372" eb="374">
      <t>ゲンショウ</t>
    </rPh>
    <phoneticPr fontId="4"/>
  </si>
  <si>
    <t xml:space="preserve">①有形固定資産原価償却率は、横ばい傾向であるが、類似団体平均値を上回っている。施設や管路等の資産の老朽化を鑑み、更新等の必要性を捉えた運営に努めたい。　　　　　　　　　　　　　　　　　　　　　
②管路経年化率は、Ｈ30年度に大量に法定耐用年数を超えた管路が発生した。財政面を考慮しつつ、的確な更新に努めたい。　　　　　
③管路更新率は、令和元年度に老朽管路の更新を行ったため微増となっている。類似団体平均値を下回っている状況のため、今後も更新計画に基づいて更新をに努めたい。 </t>
    <rPh sb="101" eb="103">
      <t>ケイネン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</si>
</sst>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F-4BA4-BC79-14B8CBD9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1.65</c:v>
                </c:pt>
                <c:pt idx="1">
                  <c:v>0.47</c:v>
                </c:pt>
                <c:pt idx="2">
                  <c:v>0.39</c:v>
                </c:pt>
                <c:pt idx="3">
                  <c:v>0.43</c:v>
                </c:pt>
                <c:pt idx="4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2F-4BA4-BC79-14B8CBD9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55.76</c:v>
                </c:pt>
                <c:pt idx="1">
                  <c:v>56.04</c:v>
                </c:pt>
                <c:pt idx="2">
                  <c:v>56.33</c:v>
                </c:pt>
                <c:pt idx="3">
                  <c:v>55.29</c:v>
                </c:pt>
                <c:pt idx="4">
                  <c:v>54.42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C-44C4-8B59-154453686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53.52</c:v>
                </c:pt>
                <c:pt idx="1">
                  <c:v>54.24</c:v>
                </c:pt>
                <c:pt idx="2">
                  <c:v>55.88</c:v>
                </c:pt>
                <c:pt idx="3">
                  <c:v>55.22</c:v>
                </c:pt>
                <c:pt idx="4">
                  <c:v>54.05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C-44C4-8B59-154453686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92.25</c:v>
                </c:pt>
                <c:pt idx="1">
                  <c:v>92.76</c:v>
                </c:pt>
                <c:pt idx="2">
                  <c:v>92.02</c:v>
                </c:pt>
                <c:pt idx="3">
                  <c:v>93.04</c:v>
                </c:pt>
                <c:pt idx="4">
                  <c:v>93.28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2-4E7A-AEA2-3BC38267C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81.459999999999994</c:v>
                </c:pt>
                <c:pt idx="1">
                  <c:v>81.680000000000007</c:v>
                </c:pt>
                <c:pt idx="2">
                  <c:v>80.989999999999995</c:v>
                </c:pt>
                <c:pt idx="3">
                  <c:v>80.930000000000007</c:v>
                </c:pt>
                <c:pt idx="4">
                  <c:v>80.510000000000005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2-4E7A-AEA2-3BC38267C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99.47</c:v>
                </c:pt>
                <c:pt idx="1">
                  <c:v>98.82</c:v>
                </c:pt>
                <c:pt idx="2">
                  <c:v>106.37</c:v>
                </c:pt>
                <c:pt idx="3">
                  <c:v>103.11</c:v>
                </c:pt>
                <c:pt idx="4">
                  <c:v>105.97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D-4516-BB0A-4F8DCE218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111.06</c:v>
                </c:pt>
                <c:pt idx="1">
                  <c:v>111.34</c:v>
                </c:pt>
                <c:pt idx="2">
                  <c:v>110.02</c:v>
                </c:pt>
                <c:pt idx="3">
                  <c:v>108.76</c:v>
                </c:pt>
                <c:pt idx="4">
                  <c:v>108.46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ED-4516-BB0A-4F8DCE218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69.06</c:v>
                </c:pt>
                <c:pt idx="1">
                  <c:v>68.209999999999994</c:v>
                </c:pt>
                <c:pt idx="2">
                  <c:v>67.3</c:v>
                </c:pt>
                <c:pt idx="3">
                  <c:v>69.33</c:v>
                </c:pt>
                <c:pt idx="4">
                  <c:v>70.2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6-430F-A5D5-68DDE0B5E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47.7</c:v>
                </c:pt>
                <c:pt idx="1">
                  <c:v>48.14</c:v>
                </c:pt>
                <c:pt idx="2">
                  <c:v>46.61</c:v>
                </c:pt>
                <c:pt idx="3">
                  <c:v>47.97</c:v>
                </c:pt>
                <c:pt idx="4">
                  <c:v>49.12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F6-430F-A5D5-68DDE0B5E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3.85</c:v>
                </c:pt>
                <c:pt idx="1">
                  <c:v>3.85</c:v>
                </c:pt>
                <c:pt idx="2">
                  <c:v>5.75</c:v>
                </c:pt>
                <c:pt idx="3">
                  <c:v>64.680000000000007</c:v>
                </c:pt>
                <c:pt idx="4">
                  <c:v>64.47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E-4134-AB53-37024157C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7.26</c:v>
                </c:pt>
                <c:pt idx="1">
                  <c:v>11.13</c:v>
                </c:pt>
                <c:pt idx="2">
                  <c:v>10.84</c:v>
                </c:pt>
                <c:pt idx="3">
                  <c:v>15.33</c:v>
                </c:pt>
                <c:pt idx="4">
                  <c:v>16.760000000000002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E-4134-AB53-37024157C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9-4554-A1A8-A45CBD379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9.35</c:v>
                </c:pt>
                <c:pt idx="1">
                  <c:v>10.130000000000001</c:v>
                </c:pt>
                <c:pt idx="2">
                  <c:v>7.31</c:v>
                </c:pt>
                <c:pt idx="3">
                  <c:v>7.48</c:v>
                </c:pt>
                <c:pt idx="4">
                  <c:v>11.94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39-4554-A1A8-A45CBD379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813.41</c:v>
                </c:pt>
                <c:pt idx="1">
                  <c:v>1167.1300000000001</c:v>
                </c:pt>
                <c:pt idx="2">
                  <c:v>917.46</c:v>
                </c:pt>
                <c:pt idx="3">
                  <c:v>1079.8800000000001</c:v>
                </c:pt>
                <c:pt idx="4">
                  <c:v>964.74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6-4BA9-9A74-B3622444F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398.29</c:v>
                </c:pt>
                <c:pt idx="1">
                  <c:v>388.67</c:v>
                </c:pt>
                <c:pt idx="2">
                  <c:v>355.27</c:v>
                </c:pt>
                <c:pt idx="3">
                  <c:v>359.7</c:v>
                </c:pt>
                <c:pt idx="4">
                  <c:v>362.93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6-4BA9-9A74-B3622444F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115.25</c:v>
                </c:pt>
                <c:pt idx="1">
                  <c:v>146.35</c:v>
                </c:pt>
                <c:pt idx="2">
                  <c:v>203</c:v>
                </c:pt>
                <c:pt idx="3">
                  <c:v>190.38</c:v>
                </c:pt>
                <c:pt idx="4">
                  <c:v>180.42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BB1-BE63-4A6BB313A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431</c:v>
                </c:pt>
                <c:pt idx="1">
                  <c:v>422.5</c:v>
                </c:pt>
                <c:pt idx="2">
                  <c:v>458.27</c:v>
                </c:pt>
                <c:pt idx="3">
                  <c:v>447.01</c:v>
                </c:pt>
                <c:pt idx="4">
                  <c:v>439.05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3E-4BB1-BE63-4A6BB313A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92.44</c:v>
                </c:pt>
                <c:pt idx="1">
                  <c:v>91.66</c:v>
                </c:pt>
                <c:pt idx="2">
                  <c:v>99.17</c:v>
                </c:pt>
                <c:pt idx="3">
                  <c:v>93.03</c:v>
                </c:pt>
                <c:pt idx="4">
                  <c:v>98.7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3-4439-8932-B88CB5318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100.82</c:v>
                </c:pt>
                <c:pt idx="1">
                  <c:v>101.64</c:v>
                </c:pt>
                <c:pt idx="2">
                  <c:v>96.77</c:v>
                </c:pt>
                <c:pt idx="3">
                  <c:v>95.81</c:v>
                </c:pt>
                <c:pt idx="4">
                  <c:v>95.26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13-4439-8932-B88CB5318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198.7</c:v>
                </c:pt>
                <c:pt idx="1">
                  <c:v>200.16</c:v>
                </c:pt>
                <c:pt idx="2">
                  <c:v>184.88</c:v>
                </c:pt>
                <c:pt idx="3">
                  <c:v>197.08</c:v>
                </c:pt>
                <c:pt idx="4">
                  <c:v>187.14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D-4E60-89C9-24D277129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179.55</c:v>
                </c:pt>
                <c:pt idx="1">
                  <c:v>179.16</c:v>
                </c:pt>
                <c:pt idx="2">
                  <c:v>187.18</c:v>
                </c:pt>
                <c:pt idx="3">
                  <c:v>189.58</c:v>
                </c:pt>
                <c:pt idx="4">
                  <c:v>192.82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D-4E60-89C9-24D277129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view="pageBreakPreview" topLeftCell="AG7" zoomScaleNormal="100" zoomScaleSheetLayoutView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北海道　森町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A7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15230</v>
      </c>
      <c r="AM8" s="71"/>
      <c r="AN8" s="71"/>
      <c r="AO8" s="71"/>
      <c r="AP8" s="71"/>
      <c r="AQ8" s="71"/>
      <c r="AR8" s="71"/>
      <c r="AS8" s="71"/>
      <c r="AT8" s="67">
        <f>データ!$S$6</f>
        <v>368.79</v>
      </c>
      <c r="AU8" s="68"/>
      <c r="AV8" s="68"/>
      <c r="AW8" s="68"/>
      <c r="AX8" s="68"/>
      <c r="AY8" s="68"/>
      <c r="AZ8" s="68"/>
      <c r="BA8" s="68"/>
      <c r="BB8" s="70">
        <f>データ!$T$6</f>
        <v>41.3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70.34</v>
      </c>
      <c r="J10" s="68"/>
      <c r="K10" s="68"/>
      <c r="L10" s="68"/>
      <c r="M10" s="68"/>
      <c r="N10" s="68"/>
      <c r="O10" s="69"/>
      <c r="P10" s="70">
        <f>データ!$P$6</f>
        <v>70.59</v>
      </c>
      <c r="Q10" s="70"/>
      <c r="R10" s="70"/>
      <c r="S10" s="70"/>
      <c r="T10" s="70"/>
      <c r="U10" s="70"/>
      <c r="V10" s="70"/>
      <c r="W10" s="71">
        <f>データ!$Q$6</f>
        <v>4340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10674</v>
      </c>
      <c r="AM10" s="71"/>
      <c r="AN10" s="71"/>
      <c r="AO10" s="71"/>
      <c r="AP10" s="71"/>
      <c r="AQ10" s="71"/>
      <c r="AR10" s="71"/>
      <c r="AS10" s="71"/>
      <c r="AT10" s="67">
        <f>データ!$V$6</f>
        <v>41.02</v>
      </c>
      <c r="AU10" s="68"/>
      <c r="AV10" s="68"/>
      <c r="AW10" s="68"/>
      <c r="AX10" s="68"/>
      <c r="AY10" s="68"/>
      <c r="AZ10" s="68"/>
      <c r="BA10" s="68"/>
      <c r="BB10" s="70">
        <f>データ!$W$6</f>
        <v>260.20999999999998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112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113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111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lq8Vy2U5RUkrlefBwST6qg8x/bx4dsO8rlAkXLg/e+Px2fV3lztYMwLkOO2uVBsSX/boWaa9i1124dN7Sv+vtw==" saltValue="7ECoKMTUffQKlpGPK2F2h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13455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北海道　森町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 t="str">
        <f t="shared" si="3"/>
        <v>非設置</v>
      </c>
      <c r="N6" s="35" t="str">
        <f t="shared" si="3"/>
        <v>-</v>
      </c>
      <c r="O6" s="35">
        <f t="shared" si="3"/>
        <v>70.34</v>
      </c>
      <c r="P6" s="35">
        <f t="shared" si="3"/>
        <v>70.59</v>
      </c>
      <c r="Q6" s="35">
        <f t="shared" si="3"/>
        <v>4340</v>
      </c>
      <c r="R6" s="35">
        <f t="shared" si="3"/>
        <v>15230</v>
      </c>
      <c r="S6" s="35">
        <f t="shared" si="3"/>
        <v>368.79</v>
      </c>
      <c r="T6" s="35">
        <f t="shared" si="3"/>
        <v>41.3</v>
      </c>
      <c r="U6" s="35">
        <f t="shared" si="3"/>
        <v>10674</v>
      </c>
      <c r="V6" s="35">
        <f t="shared" si="3"/>
        <v>41.02</v>
      </c>
      <c r="W6" s="35">
        <f t="shared" si="3"/>
        <v>260.20999999999998</v>
      </c>
      <c r="X6" s="36">
        <f>IF(X7="",NA(),X7)</f>
        <v>99.47</v>
      </c>
      <c r="Y6" s="36">
        <f t="shared" ref="Y6:AG6" si="4">IF(Y7="",NA(),Y7)</f>
        <v>98.82</v>
      </c>
      <c r="Z6" s="36">
        <f t="shared" si="4"/>
        <v>106.37</v>
      </c>
      <c r="AA6" s="36">
        <f t="shared" si="4"/>
        <v>103.11</v>
      </c>
      <c r="AB6" s="36">
        <f t="shared" si="4"/>
        <v>105.97</v>
      </c>
      <c r="AC6" s="36">
        <f t="shared" si="4"/>
        <v>111.06</v>
      </c>
      <c r="AD6" s="36">
        <f t="shared" si="4"/>
        <v>111.34</v>
      </c>
      <c r="AE6" s="36">
        <f t="shared" si="4"/>
        <v>110.02</v>
      </c>
      <c r="AF6" s="36">
        <f t="shared" si="4"/>
        <v>108.76</v>
      </c>
      <c r="AG6" s="36">
        <f t="shared" si="4"/>
        <v>108.46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9.35</v>
      </c>
      <c r="AO6" s="36">
        <f t="shared" si="5"/>
        <v>10.130000000000001</v>
      </c>
      <c r="AP6" s="36">
        <f t="shared" si="5"/>
        <v>7.31</v>
      </c>
      <c r="AQ6" s="36">
        <f t="shared" si="5"/>
        <v>7.48</v>
      </c>
      <c r="AR6" s="36">
        <f t="shared" si="5"/>
        <v>11.94</v>
      </c>
      <c r="AS6" s="35" t="str">
        <f>IF(AS7="","",IF(AS7="-","【-】","【"&amp;SUBSTITUTE(TEXT(AS7,"#,##0.00"),"-","△")&amp;"】"))</f>
        <v>【1.08】</v>
      </c>
      <c r="AT6" s="36">
        <f>IF(AT7="",NA(),AT7)</f>
        <v>813.41</v>
      </c>
      <c r="AU6" s="36">
        <f t="shared" ref="AU6:BC6" si="6">IF(AU7="",NA(),AU7)</f>
        <v>1167.1300000000001</v>
      </c>
      <c r="AV6" s="36">
        <f t="shared" si="6"/>
        <v>917.46</v>
      </c>
      <c r="AW6" s="36">
        <f t="shared" si="6"/>
        <v>1079.8800000000001</v>
      </c>
      <c r="AX6" s="36">
        <f t="shared" si="6"/>
        <v>964.74</v>
      </c>
      <c r="AY6" s="36">
        <f t="shared" si="6"/>
        <v>398.29</v>
      </c>
      <c r="AZ6" s="36">
        <f t="shared" si="6"/>
        <v>388.67</v>
      </c>
      <c r="BA6" s="36">
        <f t="shared" si="6"/>
        <v>355.27</v>
      </c>
      <c r="BB6" s="36">
        <f t="shared" si="6"/>
        <v>359.7</v>
      </c>
      <c r="BC6" s="36">
        <f t="shared" si="6"/>
        <v>362.93</v>
      </c>
      <c r="BD6" s="35" t="str">
        <f>IF(BD7="","",IF(BD7="-","【-】","【"&amp;SUBSTITUTE(TEXT(BD7,"#,##0.00"),"-","△")&amp;"】"))</f>
        <v>【264.97】</v>
      </c>
      <c r="BE6" s="36">
        <f>IF(BE7="",NA(),BE7)</f>
        <v>115.25</v>
      </c>
      <c r="BF6" s="36">
        <f t="shared" ref="BF6:BN6" si="7">IF(BF7="",NA(),BF7)</f>
        <v>146.35</v>
      </c>
      <c r="BG6" s="36">
        <f t="shared" si="7"/>
        <v>203</v>
      </c>
      <c r="BH6" s="36">
        <f t="shared" si="7"/>
        <v>190.38</v>
      </c>
      <c r="BI6" s="36">
        <f t="shared" si="7"/>
        <v>180.42</v>
      </c>
      <c r="BJ6" s="36">
        <f t="shared" si="7"/>
        <v>431</v>
      </c>
      <c r="BK6" s="36">
        <f t="shared" si="7"/>
        <v>422.5</v>
      </c>
      <c r="BL6" s="36">
        <f t="shared" si="7"/>
        <v>458.27</v>
      </c>
      <c r="BM6" s="36">
        <f t="shared" si="7"/>
        <v>447.01</v>
      </c>
      <c r="BN6" s="36">
        <f t="shared" si="7"/>
        <v>439.05</v>
      </c>
      <c r="BO6" s="35" t="str">
        <f>IF(BO7="","",IF(BO7="-","【-】","【"&amp;SUBSTITUTE(TEXT(BO7,"#,##0.00"),"-","△")&amp;"】"))</f>
        <v>【266.61】</v>
      </c>
      <c r="BP6" s="36">
        <f>IF(BP7="",NA(),BP7)</f>
        <v>92.44</v>
      </c>
      <c r="BQ6" s="36">
        <f t="shared" ref="BQ6:BY6" si="8">IF(BQ7="",NA(),BQ7)</f>
        <v>91.66</v>
      </c>
      <c r="BR6" s="36">
        <f t="shared" si="8"/>
        <v>99.17</v>
      </c>
      <c r="BS6" s="36">
        <f t="shared" si="8"/>
        <v>93.03</v>
      </c>
      <c r="BT6" s="36">
        <f t="shared" si="8"/>
        <v>98.7</v>
      </c>
      <c r="BU6" s="36">
        <f t="shared" si="8"/>
        <v>100.82</v>
      </c>
      <c r="BV6" s="36">
        <f t="shared" si="8"/>
        <v>101.64</v>
      </c>
      <c r="BW6" s="36">
        <f t="shared" si="8"/>
        <v>96.77</v>
      </c>
      <c r="BX6" s="36">
        <f t="shared" si="8"/>
        <v>95.81</v>
      </c>
      <c r="BY6" s="36">
        <f t="shared" si="8"/>
        <v>95.26</v>
      </c>
      <c r="BZ6" s="35" t="str">
        <f>IF(BZ7="","",IF(BZ7="-","【-】","【"&amp;SUBSTITUTE(TEXT(BZ7,"#,##0.00"),"-","△")&amp;"】"))</f>
        <v>【103.24】</v>
      </c>
      <c r="CA6" s="36">
        <f>IF(CA7="",NA(),CA7)</f>
        <v>198.7</v>
      </c>
      <c r="CB6" s="36">
        <f t="shared" ref="CB6:CJ6" si="9">IF(CB7="",NA(),CB7)</f>
        <v>200.16</v>
      </c>
      <c r="CC6" s="36">
        <f t="shared" si="9"/>
        <v>184.88</v>
      </c>
      <c r="CD6" s="36">
        <f t="shared" si="9"/>
        <v>197.08</v>
      </c>
      <c r="CE6" s="36">
        <f t="shared" si="9"/>
        <v>187.14</v>
      </c>
      <c r="CF6" s="36">
        <f t="shared" si="9"/>
        <v>179.55</v>
      </c>
      <c r="CG6" s="36">
        <f t="shared" si="9"/>
        <v>179.16</v>
      </c>
      <c r="CH6" s="36">
        <f t="shared" si="9"/>
        <v>187.18</v>
      </c>
      <c r="CI6" s="36">
        <f t="shared" si="9"/>
        <v>189.58</v>
      </c>
      <c r="CJ6" s="36">
        <f t="shared" si="9"/>
        <v>192.82</v>
      </c>
      <c r="CK6" s="35" t="str">
        <f>IF(CK7="","",IF(CK7="-","【-】","【"&amp;SUBSTITUTE(TEXT(CK7,"#,##0.00"),"-","△")&amp;"】"))</f>
        <v>【168.38】</v>
      </c>
      <c r="CL6" s="36">
        <f>IF(CL7="",NA(),CL7)</f>
        <v>55.76</v>
      </c>
      <c r="CM6" s="36">
        <f t="shared" ref="CM6:CU6" si="10">IF(CM7="",NA(),CM7)</f>
        <v>56.04</v>
      </c>
      <c r="CN6" s="36">
        <f t="shared" si="10"/>
        <v>56.33</v>
      </c>
      <c r="CO6" s="36">
        <f t="shared" si="10"/>
        <v>55.29</v>
      </c>
      <c r="CP6" s="36">
        <f t="shared" si="10"/>
        <v>54.42</v>
      </c>
      <c r="CQ6" s="36">
        <f t="shared" si="10"/>
        <v>53.52</v>
      </c>
      <c r="CR6" s="36">
        <f t="shared" si="10"/>
        <v>54.24</v>
      </c>
      <c r="CS6" s="36">
        <f t="shared" si="10"/>
        <v>55.88</v>
      </c>
      <c r="CT6" s="36">
        <f t="shared" si="10"/>
        <v>55.22</v>
      </c>
      <c r="CU6" s="36">
        <f t="shared" si="10"/>
        <v>54.05</v>
      </c>
      <c r="CV6" s="35" t="str">
        <f>IF(CV7="","",IF(CV7="-","【-】","【"&amp;SUBSTITUTE(TEXT(CV7,"#,##0.00"),"-","△")&amp;"】"))</f>
        <v>【60.00】</v>
      </c>
      <c r="CW6" s="36">
        <f>IF(CW7="",NA(),CW7)</f>
        <v>92.25</v>
      </c>
      <c r="CX6" s="36">
        <f t="shared" ref="CX6:DF6" si="11">IF(CX7="",NA(),CX7)</f>
        <v>92.76</v>
      </c>
      <c r="CY6" s="36">
        <f t="shared" si="11"/>
        <v>92.02</v>
      </c>
      <c r="CZ6" s="36">
        <f t="shared" si="11"/>
        <v>93.04</v>
      </c>
      <c r="DA6" s="36">
        <f t="shared" si="11"/>
        <v>93.28</v>
      </c>
      <c r="DB6" s="36">
        <f t="shared" si="11"/>
        <v>81.459999999999994</v>
      </c>
      <c r="DC6" s="36">
        <f t="shared" si="11"/>
        <v>81.680000000000007</v>
      </c>
      <c r="DD6" s="36">
        <f t="shared" si="11"/>
        <v>80.989999999999995</v>
      </c>
      <c r="DE6" s="36">
        <f t="shared" si="11"/>
        <v>80.930000000000007</v>
      </c>
      <c r="DF6" s="36">
        <f t="shared" si="11"/>
        <v>80.510000000000005</v>
      </c>
      <c r="DG6" s="35" t="str">
        <f>IF(DG7="","",IF(DG7="-","【-】","【"&amp;SUBSTITUTE(TEXT(DG7,"#,##0.00"),"-","△")&amp;"】"))</f>
        <v>【89.80】</v>
      </c>
      <c r="DH6" s="36">
        <f>IF(DH7="",NA(),DH7)</f>
        <v>69.06</v>
      </c>
      <c r="DI6" s="36">
        <f t="shared" ref="DI6:DQ6" si="12">IF(DI7="",NA(),DI7)</f>
        <v>68.209999999999994</v>
      </c>
      <c r="DJ6" s="36">
        <f t="shared" si="12"/>
        <v>67.3</v>
      </c>
      <c r="DK6" s="36">
        <f t="shared" si="12"/>
        <v>69.33</v>
      </c>
      <c r="DL6" s="36">
        <f t="shared" si="12"/>
        <v>70.2</v>
      </c>
      <c r="DM6" s="36">
        <f t="shared" si="12"/>
        <v>47.7</v>
      </c>
      <c r="DN6" s="36">
        <f t="shared" si="12"/>
        <v>48.14</v>
      </c>
      <c r="DO6" s="36">
        <f t="shared" si="12"/>
        <v>46.61</v>
      </c>
      <c r="DP6" s="36">
        <f t="shared" si="12"/>
        <v>47.97</v>
      </c>
      <c r="DQ6" s="36">
        <f t="shared" si="12"/>
        <v>49.12</v>
      </c>
      <c r="DR6" s="35" t="str">
        <f>IF(DR7="","",IF(DR7="-","【-】","【"&amp;SUBSTITUTE(TEXT(DR7,"#,##0.00"),"-","△")&amp;"】"))</f>
        <v>【49.59】</v>
      </c>
      <c r="DS6" s="36">
        <f>IF(DS7="",NA(),DS7)</f>
        <v>3.85</v>
      </c>
      <c r="DT6" s="36">
        <f t="shared" ref="DT6:EB6" si="13">IF(DT7="",NA(),DT7)</f>
        <v>3.85</v>
      </c>
      <c r="DU6" s="36">
        <f t="shared" si="13"/>
        <v>5.75</v>
      </c>
      <c r="DV6" s="36">
        <f t="shared" si="13"/>
        <v>64.680000000000007</v>
      </c>
      <c r="DW6" s="36">
        <f t="shared" si="13"/>
        <v>64.47</v>
      </c>
      <c r="DX6" s="36">
        <f t="shared" si="13"/>
        <v>7.26</v>
      </c>
      <c r="DY6" s="36">
        <f t="shared" si="13"/>
        <v>11.13</v>
      </c>
      <c r="DZ6" s="36">
        <f t="shared" si="13"/>
        <v>10.84</v>
      </c>
      <c r="EA6" s="36">
        <f t="shared" si="13"/>
        <v>15.33</v>
      </c>
      <c r="EB6" s="36">
        <f t="shared" si="13"/>
        <v>16.760000000000002</v>
      </c>
      <c r="EC6" s="35" t="str">
        <f>IF(EC7="","",IF(EC7="-","【-】","【"&amp;SUBSTITUTE(TEXT(EC7,"#,##0.00"),"-","△")&amp;"】"))</f>
        <v>【19.44】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6">
        <f t="shared" si="14"/>
        <v>0.33</v>
      </c>
      <c r="EI6" s="36">
        <f t="shared" si="14"/>
        <v>1.65</v>
      </c>
      <c r="EJ6" s="36">
        <f t="shared" si="14"/>
        <v>0.47</v>
      </c>
      <c r="EK6" s="36">
        <f t="shared" si="14"/>
        <v>0.39</v>
      </c>
      <c r="EL6" s="36">
        <f t="shared" si="14"/>
        <v>0.43</v>
      </c>
      <c r="EM6" s="36">
        <f t="shared" si="14"/>
        <v>0.42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13455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70.34</v>
      </c>
      <c r="P7" s="39">
        <v>70.59</v>
      </c>
      <c r="Q7" s="39">
        <v>4340</v>
      </c>
      <c r="R7" s="39">
        <v>15230</v>
      </c>
      <c r="S7" s="39">
        <v>368.79</v>
      </c>
      <c r="T7" s="39">
        <v>41.3</v>
      </c>
      <c r="U7" s="39">
        <v>10674</v>
      </c>
      <c r="V7" s="39">
        <v>41.02</v>
      </c>
      <c r="W7" s="39">
        <v>260.20999999999998</v>
      </c>
      <c r="X7" s="39">
        <v>99.47</v>
      </c>
      <c r="Y7" s="39">
        <v>98.82</v>
      </c>
      <c r="Z7" s="39">
        <v>106.37</v>
      </c>
      <c r="AA7" s="39">
        <v>103.11</v>
      </c>
      <c r="AB7" s="39">
        <v>105.97</v>
      </c>
      <c r="AC7" s="39">
        <v>111.06</v>
      </c>
      <c r="AD7" s="39">
        <v>111.34</v>
      </c>
      <c r="AE7" s="39">
        <v>110.02</v>
      </c>
      <c r="AF7" s="39">
        <v>108.76</v>
      </c>
      <c r="AG7" s="39">
        <v>108.46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9.35</v>
      </c>
      <c r="AO7" s="39">
        <v>10.130000000000001</v>
      </c>
      <c r="AP7" s="39">
        <v>7.31</v>
      </c>
      <c r="AQ7" s="39">
        <v>7.48</v>
      </c>
      <c r="AR7" s="39">
        <v>11.94</v>
      </c>
      <c r="AS7" s="39">
        <v>1.08</v>
      </c>
      <c r="AT7" s="39">
        <v>813.41</v>
      </c>
      <c r="AU7" s="39">
        <v>1167.1300000000001</v>
      </c>
      <c r="AV7" s="39">
        <v>917.46</v>
      </c>
      <c r="AW7" s="39">
        <v>1079.8800000000001</v>
      </c>
      <c r="AX7" s="39">
        <v>964.74</v>
      </c>
      <c r="AY7" s="39">
        <v>398.29</v>
      </c>
      <c r="AZ7" s="39">
        <v>388.67</v>
      </c>
      <c r="BA7" s="39">
        <v>355.27</v>
      </c>
      <c r="BB7" s="39">
        <v>359.7</v>
      </c>
      <c r="BC7" s="39">
        <v>362.93</v>
      </c>
      <c r="BD7" s="39">
        <v>264.97000000000003</v>
      </c>
      <c r="BE7" s="39">
        <v>115.25</v>
      </c>
      <c r="BF7" s="39">
        <v>146.35</v>
      </c>
      <c r="BG7" s="39">
        <v>203</v>
      </c>
      <c r="BH7" s="39">
        <v>190.38</v>
      </c>
      <c r="BI7" s="39">
        <v>180.42</v>
      </c>
      <c r="BJ7" s="39">
        <v>431</v>
      </c>
      <c r="BK7" s="39">
        <v>422.5</v>
      </c>
      <c r="BL7" s="39">
        <v>458.27</v>
      </c>
      <c r="BM7" s="39">
        <v>447.01</v>
      </c>
      <c r="BN7" s="39">
        <v>439.05</v>
      </c>
      <c r="BO7" s="39">
        <v>266.61</v>
      </c>
      <c r="BP7" s="39">
        <v>92.44</v>
      </c>
      <c r="BQ7" s="39">
        <v>91.66</v>
      </c>
      <c r="BR7" s="39">
        <v>99.17</v>
      </c>
      <c r="BS7" s="39">
        <v>93.03</v>
      </c>
      <c r="BT7" s="39">
        <v>98.7</v>
      </c>
      <c r="BU7" s="39">
        <v>100.82</v>
      </c>
      <c r="BV7" s="39">
        <v>101.64</v>
      </c>
      <c r="BW7" s="39">
        <v>96.77</v>
      </c>
      <c r="BX7" s="39">
        <v>95.81</v>
      </c>
      <c r="BY7" s="39">
        <v>95.26</v>
      </c>
      <c r="BZ7" s="39">
        <v>103.24</v>
      </c>
      <c r="CA7" s="39">
        <v>198.7</v>
      </c>
      <c r="CB7" s="39">
        <v>200.16</v>
      </c>
      <c r="CC7" s="39">
        <v>184.88</v>
      </c>
      <c r="CD7" s="39">
        <v>197.08</v>
      </c>
      <c r="CE7" s="39">
        <v>187.14</v>
      </c>
      <c r="CF7" s="39">
        <v>179.55</v>
      </c>
      <c r="CG7" s="39">
        <v>179.16</v>
      </c>
      <c r="CH7" s="39">
        <v>187.18</v>
      </c>
      <c r="CI7" s="39">
        <v>189.58</v>
      </c>
      <c r="CJ7" s="39">
        <v>192.82</v>
      </c>
      <c r="CK7" s="39">
        <v>168.38</v>
      </c>
      <c r="CL7" s="39">
        <v>55.76</v>
      </c>
      <c r="CM7" s="39">
        <v>56.04</v>
      </c>
      <c r="CN7" s="39">
        <v>56.33</v>
      </c>
      <c r="CO7" s="39">
        <v>55.29</v>
      </c>
      <c r="CP7" s="39">
        <v>54.42</v>
      </c>
      <c r="CQ7" s="39">
        <v>53.52</v>
      </c>
      <c r="CR7" s="39">
        <v>54.24</v>
      </c>
      <c r="CS7" s="39">
        <v>55.88</v>
      </c>
      <c r="CT7" s="39">
        <v>55.22</v>
      </c>
      <c r="CU7" s="39">
        <v>54.05</v>
      </c>
      <c r="CV7" s="39">
        <v>60</v>
      </c>
      <c r="CW7" s="39">
        <v>92.25</v>
      </c>
      <c r="CX7" s="39">
        <v>92.76</v>
      </c>
      <c r="CY7" s="39">
        <v>92.02</v>
      </c>
      <c r="CZ7" s="39">
        <v>93.04</v>
      </c>
      <c r="DA7" s="39">
        <v>93.28</v>
      </c>
      <c r="DB7" s="39">
        <v>81.459999999999994</v>
      </c>
      <c r="DC7" s="39">
        <v>81.680000000000007</v>
      </c>
      <c r="DD7" s="39">
        <v>80.989999999999995</v>
      </c>
      <c r="DE7" s="39">
        <v>80.930000000000007</v>
      </c>
      <c r="DF7" s="39">
        <v>80.510000000000005</v>
      </c>
      <c r="DG7" s="39">
        <v>89.8</v>
      </c>
      <c r="DH7" s="39">
        <v>69.06</v>
      </c>
      <c r="DI7" s="39">
        <v>68.209999999999994</v>
      </c>
      <c r="DJ7" s="39">
        <v>67.3</v>
      </c>
      <c r="DK7" s="39">
        <v>69.33</v>
      </c>
      <c r="DL7" s="39">
        <v>70.2</v>
      </c>
      <c r="DM7" s="39">
        <v>47.7</v>
      </c>
      <c r="DN7" s="39">
        <v>48.14</v>
      </c>
      <c r="DO7" s="39">
        <v>46.61</v>
      </c>
      <c r="DP7" s="39">
        <v>47.97</v>
      </c>
      <c r="DQ7" s="39">
        <v>49.12</v>
      </c>
      <c r="DR7" s="39">
        <v>49.59</v>
      </c>
      <c r="DS7" s="39">
        <v>3.85</v>
      </c>
      <c r="DT7" s="39">
        <v>3.85</v>
      </c>
      <c r="DU7" s="39">
        <v>5.75</v>
      </c>
      <c r="DV7" s="39">
        <v>64.680000000000007</v>
      </c>
      <c r="DW7" s="39">
        <v>64.47</v>
      </c>
      <c r="DX7" s="39">
        <v>7.26</v>
      </c>
      <c r="DY7" s="39">
        <v>11.13</v>
      </c>
      <c r="DZ7" s="39">
        <v>10.84</v>
      </c>
      <c r="EA7" s="39">
        <v>15.33</v>
      </c>
      <c r="EB7" s="39">
        <v>16.760000000000002</v>
      </c>
      <c r="EC7" s="39">
        <v>19.440000000000001</v>
      </c>
      <c r="ED7" s="39">
        <v>0</v>
      </c>
      <c r="EE7" s="39">
        <v>0</v>
      </c>
      <c r="EF7" s="39">
        <v>0</v>
      </c>
      <c r="EG7" s="39">
        <v>0</v>
      </c>
      <c r="EH7" s="39">
        <v>0.33</v>
      </c>
      <c r="EI7" s="39">
        <v>1.65</v>
      </c>
      <c r="EJ7" s="39">
        <v>0.47</v>
      </c>
      <c r="EK7" s="39">
        <v>0.39</v>
      </c>
      <c r="EL7" s="39">
        <v>0.43</v>
      </c>
      <c r="EM7" s="39">
        <v>0.42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107</v>
      </c>
      <c r="E13" t="s">
        <v>107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丹崎 秀人</cp:lastModifiedBy>
  <cp:lastPrinted>2021-01-20T06:10:33Z</cp:lastPrinted>
  <dcterms:created xsi:type="dcterms:W3CDTF">2020-12-04T02:01:42Z</dcterms:created>
  <dcterms:modified xsi:type="dcterms:W3CDTF">2021-02-26T00:50:56Z</dcterms:modified>
  <cp:category/>
</cp:coreProperties>
</file>