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tanzaki-h\Desktop\"/>
    </mc:Choice>
  </mc:AlternateContent>
  <xr:revisionPtr revIDLastSave="0" documentId="8_{03F52F2C-AB46-4996-AD2C-5C2118E315A5}" xr6:coauthVersionLast="36" xr6:coauthVersionMax="36" xr10:uidLastSave="{00000000-0000-0000-0000-000000000000}"/>
  <workbookProtection workbookAlgorithmName="SHA-512" workbookHashValue="IQ0CjXkhwo6GtzIYxTcPccqEuiYX6ApWQGBQDkoRUqdO4c+zmAMIW7uepeOiRehvA1sLJCP2Kkgt+kCSh4Ss0g==" workbookSaltValue="F5PN2Sx3brY3vMcWrfComA==" workbookSpinCount="100000" lockStructure="1"/>
  <bookViews>
    <workbookView xWindow="0" yWindow="0" windowWidth="20490" windowHeight="753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BB8" i="4" s="1"/>
  <c r="T6" i="5"/>
  <c r="S6" i="5"/>
  <c r="AL8" i="4" s="1"/>
  <c r="R6" i="5"/>
  <c r="Q6" i="5"/>
  <c r="P6" i="5"/>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85" i="4"/>
  <c r="BB10" i="4"/>
  <c r="AT10" i="4"/>
  <c r="AL10" i="4"/>
  <c r="AD10" i="4"/>
  <c r="W10" i="4"/>
  <c r="P10" i="4"/>
  <c r="AT8"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<sst xmlns="http://schemas.openxmlformats.org/spreadsheetml/2006/main" count="231" uniqueCount="116">
  <si>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</si>
  <si>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</si>
  <si>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</si>
  <si>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</si>
  <si>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</si>
  <si>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</si>
  <si>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</si>
  <si>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</si>
  <si>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</si>
  <si>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</si>
  <si>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</si>
  <si>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</si>
  <si>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</si>
  <si>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</si>
  <si>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</si>
  <si>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</si>
  <si>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</si>
  <si>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</si>
  <si>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</si>
  <si>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</si>
  <si>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</si>
  <si>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</si>
  <si>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</si>
  <si>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</si>
  <si>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</si>
  <si>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</si>
  <si>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</si>
  <si>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</si>
  <si>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</si>
  <si>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</si>
  <si>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</si>
  <si>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</si>
  <si>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</si>
  <si>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</si>
  <si>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</si>
  <si>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</si>
  <si>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</si>
  <si>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</si>
  <si>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</si>
  <si>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</si>
  <si>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</si>
  <si>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</si>
  <si>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</si>
  <si>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</si>
  <si>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</si>
  <si>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</si>
  <si>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</si>
  <si>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</si>
  <si>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</si>
  <si>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</si>
  <si>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</si>
  <si>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</si>
  <si>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</si>
  <si>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</si>
  <si>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</si>
  <si>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</si>
  <si>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</si>
  <si>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</si>
  <si>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</si>
  <si>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</si>
  <si>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</si>
  <si>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</si>
  <si>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</si>
  <si>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</si>
  <si>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</si>
  <si>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</si>
  <si>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</si>
  <si>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</si>
  <si>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</si>
  <si>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</si>
  <si>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</si>
  <si>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</si>
  <si>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</si>
  <si>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</si>
  <si>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</si>
  <si>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</si>
  <si>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</si>
  <si>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</si>
  <si>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</si>
  <si>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</si>
  <si>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</si>
  <si>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</si>
  <si>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</si>
  <si>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</si>
  <si>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</si>
  <si>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</si>
  <si>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</si>
  <si>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</si>
  <si>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</si>
  <si>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</si>
  <si>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</si>
  <si>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</si>
  <si>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</si>
  <si>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</si>
  <si>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</si>
  <si>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森町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</si>
  <si>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</si>
  <si>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</si>
  <si>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</si>
  <si>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</si>
  <si>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</si>
  <si>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</si>
  <si>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</si>
  <si>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</si>
  <si>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</si>
  <si>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</si>
  <si>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</si>
  <si>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</si>
  <si>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</si>
  <si>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</si>
  <si>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</si>
  <si>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</si>
  <si>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</si>
  <si>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①有形固定資産原価償却率は、増加傾向にあり、類似団体平均値を若干上回っている。処理施設の供用開始がＨ13年度で比較的に新しく、法定耐用年数に至るまでに期間があるため、率の上昇が見込まれる。　　　　　　　　　　　　　　　　　　　　　
②管渠老朽化率は、Ｈ30年度現在で法定耐用年数を超える管渠が無いため、0％となっている。　　　　　
③管渠改善率は、更新した管渠が無いため、0％となっている。 </t>
    <phoneticPr fontId="4"/>
  </si>
  <si>
    <t>下水道経営は、使用料以外の収入に依存している部分が大きいため、接続率の向上や使用料収入の増加を見込んだ対策を図ることが必要である。　　　　　　　
また、経営の効率化や汚水処理費の削減に努めるとともに、水洗化普及率の向上と有収水量の安定確保を目途とした運営が必要と考える。</t>
    <phoneticPr fontId="4"/>
  </si>
  <si>
    <t>①経常収支比率は、類似団体の平均値を下回る数値となっているも、ここ３ヵ年の平均率は100.79％であり、収支バランスの良好な状況が示されている。
　　　　　　　　　　　　　　　　　　　　　　　      ②累積欠損金比率は、0％となっており、経営改善が図られている。
　　　　　　　　　　　　　　　　　　　　　　　　　　　　　　　　　　　　　　　　　　　　　　　　　　　　　　③流動比率は、若干減少したが、類似団体平均値を超える値を示しており、良好な状況が示されている。
　　　　　　　　　　　　　　　　　　　　　　　　    ④企業債残高対事業規模比率は、一般会計からの将来負担額が差し引かれて算出され、２年連続、類似団体平均値を上回る率となったが、おおむね適切な事業投資が図られている。
　　　　　　　　　　　　　　　　　　　　　　      　⑤経費回収率は、下水道使用料の減収に伴い、類似団体平均値を下回る比率であり、汚水処理費や維持管理費の低減を図りたい。
　　　　　　　　　　　　　　　　　　　　　　      　⑥汚水処理原価は、年間有収水量に対する処理コストが嵩む傾向にあり、処理方法等の検討に努めたい。
　　　　　　　　　　　　　　　　　　　　　　　      ⑦施設利用率は、地域内世帯数の減少等から低位で推移し、類似団体平均値を若干下回っている。
　　　　　　　　　　　　　　　　　　　　　　　    　⑧水洗化率は、供用開始区域や新築住宅の増加等に伴い、上昇傾向を示している。</t>
    <rPh sb="195" eb="197">
      <t>ジャッカン</t>
    </rPh>
    <rPh sb="197" eb="199">
      <t>ゲンショウ</t>
    </rPh>
    <rPh sb="222" eb="224">
      <t>リョウコウ</t>
    </rPh>
    <rPh sb="225" eb="227">
      <t>ジョウキョウ</t>
    </rPh>
    <rPh sb="228" eb="229">
      <t>シメ</t>
    </rPh>
    <rPh sb="304" eb="305">
      <t>ネン</t>
    </rPh>
    <rPh sb="305" eb="307">
      <t>レンゾク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</si>
</sst>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BC5-4C44-A682-B43D3C5D66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9BC5-4C44-A682-B43D3C5D66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44.15</c:v>
                </c:pt>
                <c:pt idx="1">
                  <c:v>43.15</c:v>
                </c:pt>
                <c:pt idx="2">
                  <c:v>43.86</c:v>
                </c:pt>
                <c:pt idx="3">
                  <c:v>43.86</c:v>
                </c:pt>
                <c:pt idx="4">
                  <c:v>40.93</c:v>
                </c:pt>
              </c:numCache>
            </c:numRef>
          </c:val>
          <c:extLst>
            <c:ext xmlns:c16="http://schemas.microsoft.com/office/drawing/2014/chart" uri="{C3380CC4-5D6E-409C-BE32-E72D297353CC}">
              <c16:uniqueId val="{00000000-F9FC-4ACB-A685-ED522C70BF9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F9FC-4ACB-A685-ED522C70BF9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79.650000000000006</c:v>
                </c:pt>
                <c:pt idx="1">
                  <c:v>82.16</c:v>
                </c:pt>
                <c:pt idx="2">
                  <c:v>85.66</c:v>
                </c:pt>
                <c:pt idx="3">
                  <c:v>89.23</c:v>
                </c:pt>
                <c:pt idx="4">
                  <c:v>91.75</c:v>
                </c:pt>
              </c:numCache>
            </c:numRef>
          </c:val>
          <c:extLst>
            <c:ext xmlns:c16="http://schemas.microsoft.com/office/drawing/2014/chart" uri="{C3380CC4-5D6E-409C-BE32-E72D297353CC}">
              <c16:uniqueId val="{00000000-494A-446D-B235-9963F6B8810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494A-446D-B235-9963F6B8810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99.2</c:v>
                </c:pt>
                <c:pt idx="1">
                  <c:v>99.78</c:v>
                </c:pt>
                <c:pt idx="2">
                  <c:v>100.13</c:v>
                </c:pt>
                <c:pt idx="3">
                  <c:v>100.26</c:v>
                </c:pt>
                <c:pt idx="4">
                  <c:v>101.99</c:v>
                </c:pt>
              </c:numCache>
            </c:numRef>
          </c:val>
          <c:extLst>
            <c:ext xmlns:c16="http://schemas.microsoft.com/office/drawing/2014/chart" uri="{C3380CC4-5D6E-409C-BE32-E72D297353CC}">
              <c16:uniqueId val="{00000000-FB36-4FFE-A09E-639160E1EE4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110.8</c:v>
                </c:pt>
                <c:pt idx="1">
                  <c:v>110.07</c:v>
                </c:pt>
                <c:pt idx="2">
                  <c:v>106.7</c:v>
                </c:pt>
                <c:pt idx="3">
                  <c:v>106.83</c:v>
                </c:pt>
                <c:pt idx="4">
                  <c:v>109.21</c:v>
                </c:pt>
              </c:numCache>
            </c:numRef>
          </c:val>
          <c:smooth val="0"/>
          <c:extLst>
            <c:ext xmlns:c16="http://schemas.microsoft.com/office/drawing/2014/chart" uri="{C3380CC4-5D6E-409C-BE32-E72D297353CC}">
              <c16:uniqueId val="{00000001-FB36-4FFE-A09E-639160E1EE4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24.52</c:v>
                </c:pt>
                <c:pt idx="1">
                  <c:v>26.55</c:v>
                </c:pt>
                <c:pt idx="2">
                  <c:v>28.45</c:v>
                </c:pt>
                <c:pt idx="3">
                  <c:v>30.42</c:v>
                </c:pt>
                <c:pt idx="4">
                  <c:v>31.49</c:v>
                </c:pt>
              </c:numCache>
            </c:numRef>
          </c:val>
          <c:extLst>
            <c:ext xmlns:c16="http://schemas.microsoft.com/office/drawing/2014/chart" uri="{C3380CC4-5D6E-409C-BE32-E72D297353CC}">
              <c16:uniqueId val="{00000000-02F7-406C-9CA9-25F81ED59D3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c:v>
                </c:pt>
                <c:pt idx="1">
                  <c:v>26.91</c:v>
                </c:pt>
                <c:pt idx="2">
                  <c:v>26.81</c:v>
                </c:pt>
                <c:pt idx="3">
                  <c:v>26.06</c:v>
                </c:pt>
                <c:pt idx="4">
                  <c:v>24.1</c:v>
                </c:pt>
              </c:numCache>
            </c:numRef>
          </c:val>
          <c:smooth val="0"/>
          <c:extLst>
            <c:ext xmlns:c16="http://schemas.microsoft.com/office/drawing/2014/chart" uri="{C3380CC4-5D6E-409C-BE32-E72D297353CC}">
              <c16:uniqueId val="{00000001-02F7-406C-9CA9-25F81ED59D3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1FB-40F1-8883-C74356B140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1FB-40F1-8883-C74356B140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9D-421D-850B-0251D5DA1AF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31.45</c:v>
                </c:pt>
                <c:pt idx="1">
                  <c:v>31.4</c:v>
                </c:pt>
                <c:pt idx="2">
                  <c:v>26.14</c:v>
                </c:pt>
                <c:pt idx="3">
                  <c:v>22.02</c:v>
                </c:pt>
                <c:pt idx="4">
                  <c:v>15.73</c:v>
                </c:pt>
              </c:numCache>
            </c:numRef>
          </c:val>
          <c:smooth val="0"/>
          <c:extLst>
            <c:ext xmlns:c16="http://schemas.microsoft.com/office/drawing/2014/chart" uri="{C3380CC4-5D6E-409C-BE32-E72D297353CC}">
              <c16:uniqueId val="{00000001-169D-421D-850B-0251D5DA1AF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88.85</c:v>
                </c:pt>
                <c:pt idx="1">
                  <c:v>86.79</c:v>
                </c:pt>
                <c:pt idx="2">
                  <c:v>85.53</c:v>
                </c:pt>
                <c:pt idx="3">
                  <c:v>83.78</c:v>
                </c:pt>
                <c:pt idx="4">
                  <c:v>83.52</c:v>
                </c:pt>
              </c:numCache>
            </c:numRef>
          </c:val>
          <c:extLst>
            <c:ext xmlns:c16="http://schemas.microsoft.com/office/drawing/2014/chart" uri="{C3380CC4-5D6E-409C-BE32-E72D297353CC}">
              <c16:uniqueId val="{00000000-22B3-4FF9-BBB8-1F61CC51634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c:v>
                </c:pt>
                <c:pt idx="1">
                  <c:v>79.709999999999994</c:v>
                </c:pt>
                <c:pt idx="2">
                  <c:v>68.290000000000006</c:v>
                </c:pt>
                <c:pt idx="3">
                  <c:v>68.040000000000006</c:v>
                </c:pt>
                <c:pt idx="4">
                  <c:v>57.26</c:v>
                </c:pt>
              </c:numCache>
            </c:numRef>
          </c:val>
          <c:smooth val="0"/>
          <c:extLst>
            <c:ext xmlns:c16="http://schemas.microsoft.com/office/drawing/2014/chart" uri="{C3380CC4-5D6E-409C-BE32-E72D297353CC}">
              <c16:uniqueId val="{00000001-22B3-4FF9-BBB8-1F61CC51634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679.89</c:v>
                </c:pt>
                <c:pt idx="1">
                  <c:v>645.96</c:v>
                </c:pt>
                <c:pt idx="2">
                  <c:v>1002.08</c:v>
                </c:pt>
                <c:pt idx="3">
                  <c:v>1196.69</c:v>
                </c:pt>
                <c:pt idx="4">
                  <c:v>1360.83</c:v>
                </c:pt>
              </c:numCache>
            </c:numRef>
          </c:val>
          <c:extLst>
            <c:ext xmlns:c16="http://schemas.microsoft.com/office/drawing/2014/chart" uri="{C3380CC4-5D6E-409C-BE32-E72D297353CC}">
              <c16:uniqueId val="{00000000-12E6-4016-BD44-679DCA44A79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12E6-4016-BD44-679DCA44A79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43.47</c:v>
                </c:pt>
                <c:pt idx="1">
                  <c:v>49.11</c:v>
                </c:pt>
                <c:pt idx="2">
                  <c:v>50.24</c:v>
                </c:pt>
                <c:pt idx="3">
                  <c:v>48.65</c:v>
                </c:pt>
                <c:pt idx="4">
                  <c:v>47.46</c:v>
                </c:pt>
              </c:numCache>
            </c:numRef>
          </c:val>
          <c:extLst>
            <c:ext xmlns:c16="http://schemas.microsoft.com/office/drawing/2014/chart" uri="{C3380CC4-5D6E-409C-BE32-E72D297353CC}">
              <c16:uniqueId val="{00000000-9AD4-4B60-B72E-51C8E63E32C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9AD4-4B60-B72E-51C8E63E32C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380.87</c:v>
                </c:pt>
                <c:pt idx="1">
                  <c:v>337.37</c:v>
                </c:pt>
                <c:pt idx="2">
                  <c:v>328.86</c:v>
                </c:pt>
                <c:pt idx="3">
                  <c:v>339.37</c:v>
                </c:pt>
                <c:pt idx="4">
                  <c:v>356.8</c:v>
                </c:pt>
              </c:numCache>
            </c:numRef>
          </c:val>
          <c:extLst>
            <c:ext xmlns:c16="http://schemas.microsoft.com/office/drawing/2014/chart" uri="{C3380CC4-5D6E-409C-BE32-E72D297353CC}">
              <c16:uniqueId val="{00000000-67CA-42CA-8EA7-CB948487A76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67CA-42CA-8EA7-CB948487A76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森町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15230</v>
      </c>
      <c r="AM8" s="69"/>
      <c r="AN8" s="69"/>
      <c r="AO8" s="69"/>
      <c r="AP8" s="69"/>
      <c r="AQ8" s="69"/>
      <c r="AR8" s="69"/>
      <c r="AS8" s="69"/>
      <c r="AT8" s="68">
        <f>データ!T6</f>
        <v>368.79</v>
      </c>
      <c r="AU8" s="68"/>
      <c r="AV8" s="68"/>
      <c r="AW8" s="68"/>
      <c r="AX8" s="68"/>
      <c r="AY8" s="68"/>
      <c r="AZ8" s="68"/>
      <c r="BA8" s="68"/>
      <c r="BB8" s="68">
        <f>データ!U6</f>
        <v>41.3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61.95</v>
      </c>
      <c r="J10" s="68"/>
      <c r="K10" s="68"/>
      <c r="L10" s="68"/>
      <c r="M10" s="68"/>
      <c r="N10" s="68"/>
      <c r="O10" s="68"/>
      <c r="P10" s="68">
        <f>データ!P6</f>
        <v>51.05</v>
      </c>
      <c r="Q10" s="68"/>
      <c r="R10" s="68"/>
      <c r="S10" s="68"/>
      <c r="T10" s="68"/>
      <c r="U10" s="68"/>
      <c r="V10" s="68"/>
      <c r="W10" s="68">
        <f>データ!Q6</f>
        <v>88.09</v>
      </c>
      <c r="X10" s="68"/>
      <c r="Y10" s="68"/>
      <c r="Z10" s="68"/>
      <c r="AA10" s="68"/>
      <c r="AB10" s="68"/>
      <c r="AC10" s="68"/>
      <c r="AD10" s="69">
        <f>データ!R6</f>
        <v>3400</v>
      </c>
      <c r="AE10" s="69"/>
      <c r="AF10" s="69"/>
      <c r="AG10" s="69"/>
      <c r="AH10" s="69"/>
      <c r="AI10" s="69"/>
      <c r="AJ10" s="69"/>
      <c r="AK10" s="2"/>
      <c r="AL10" s="69">
        <f>データ!V6</f>
        <v>7720</v>
      </c>
      <c r="AM10" s="69"/>
      <c r="AN10" s="69"/>
      <c r="AO10" s="69"/>
      <c r="AP10" s="69"/>
      <c r="AQ10" s="69"/>
      <c r="AR10" s="69"/>
      <c r="AS10" s="69"/>
      <c r="AT10" s="68">
        <f>データ!W6</f>
        <v>4.71</v>
      </c>
      <c r="AU10" s="68"/>
      <c r="AV10" s="68"/>
      <c r="AW10" s="68"/>
      <c r="AX10" s="68"/>
      <c r="AY10" s="68"/>
      <c r="AZ10" s="68"/>
      <c r="BA10" s="68"/>
      <c r="BB10" s="68">
        <f>データ!X6</f>
        <v>1639.07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v1PQDfnTbL5o+083VcTk6PzLHdx1hBVF6FKSpf0qJpiUYyt3sr7dz27yldtZjJGhkQ/96LB30k0xTq3vwvtmzg==" saltValue="7M3y854+Y+ybs+GsQHqN4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13455</v>
      </c>
      <c r="D6" s="33">
        <f t="shared" si="3"/>
        <v>46</v>
      </c>
      <c r="E6" s="33">
        <f t="shared" si="3"/>
        <v>17</v>
      </c>
      <c r="F6" s="33">
        <f t="shared" si="3"/>
        <v>1</v>
      </c>
      <c r="G6" s="33">
        <f t="shared" si="3"/>
        <v>0</v>
      </c>
      <c r="H6" s="33" t="str">
        <f t="shared" si="3"/>
        <v>北海道　森町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61.95</v>
      </c>
      <c r="P6" s="34">
        <f t="shared" si="3"/>
        <v>51.05</v>
      </c>
      <c r="Q6" s="34">
        <f t="shared" si="3"/>
        <v>88.09</v>
      </c>
      <c r="R6" s="34">
        <f t="shared" si="3"/>
        <v>3400</v>
      </c>
      <c r="S6" s="34">
        <f t="shared" si="3"/>
        <v>15230</v>
      </c>
      <c r="T6" s="34">
        <f t="shared" si="3"/>
        <v>368.79</v>
      </c>
      <c r="U6" s="34">
        <f t="shared" si="3"/>
        <v>41.3</v>
      </c>
      <c r="V6" s="34">
        <f t="shared" si="3"/>
        <v>7720</v>
      </c>
      <c r="W6" s="34">
        <f t="shared" si="3"/>
        <v>4.71</v>
      </c>
      <c r="X6" s="34">
        <f t="shared" si="3"/>
        <v>1639.07</v>
      </c>
      <c r="Y6" s="35">
        <f>IF(Y7="",NA(),Y7)</f>
        <v>99.2</v>
      </c>
      <c r="Z6" s="35">
        <f t="shared" ref="Z6:AH6" si="4">IF(Z7="",NA(),Z7)</f>
        <v>99.78</v>
      </c>
      <c r="AA6" s="35">
        <f t="shared" si="4"/>
        <v>100.13</v>
      </c>
      <c r="AB6" s="35">
        <f t="shared" si="4"/>
        <v>100.26</v>
      </c>
      <c r="AC6" s="35">
        <f t="shared" si="4"/>
        <v>101.99</v>
      </c>
      <c r="AD6" s="35">
        <f t="shared" si="4"/>
        <v>110.8</v>
      </c>
      <c r="AE6" s="35">
        <f t="shared" si="4"/>
        <v>110.07</v>
      </c>
      <c r="AF6" s="35">
        <f t="shared" si="4"/>
        <v>106.7</v>
      </c>
      <c r="AG6" s="35">
        <f t="shared" si="4"/>
        <v>106.83</v>
      </c>
      <c r="AH6" s="35">
        <f t="shared" si="4"/>
        <v>109.21</v>
      </c>
      <c r="AI6" s="34" t="str">
        <f>IF(AI7="","",IF(AI7="-","【-】","【"&amp;SUBSTITUTE(TEXT(AI7,"#,##0.00"),"-","△")&amp;"】"))</f>
        <v>【108.07】</v>
      </c>
      <c r="AJ6" s="34">
        <f>IF(AJ7="",NA(),AJ7)</f>
        <v>0</v>
      </c>
      <c r="AK6" s="34">
        <f t="shared" ref="AK6:AS6" si="5">IF(AK7="",NA(),AK7)</f>
        <v>0</v>
      </c>
      <c r="AL6" s="34">
        <f t="shared" si="5"/>
        <v>0</v>
      </c>
      <c r="AM6" s="34">
        <f t="shared" si="5"/>
        <v>0</v>
      </c>
      <c r="AN6" s="34">
        <f t="shared" si="5"/>
        <v>0</v>
      </c>
      <c r="AO6" s="35">
        <f t="shared" si="5"/>
        <v>31.45</v>
      </c>
      <c r="AP6" s="35">
        <f t="shared" si="5"/>
        <v>31.4</v>
      </c>
      <c r="AQ6" s="35">
        <f t="shared" si="5"/>
        <v>26.14</v>
      </c>
      <c r="AR6" s="35">
        <f t="shared" si="5"/>
        <v>22.02</v>
      </c>
      <c r="AS6" s="35">
        <f t="shared" si="5"/>
        <v>15.73</v>
      </c>
      <c r="AT6" s="34" t="str">
        <f>IF(AT7="","",IF(AT7="-","【-】","【"&amp;SUBSTITUTE(TEXT(AT7,"#,##0.00"),"-","△")&amp;"】"))</f>
        <v>【3.09】</v>
      </c>
      <c r="AU6" s="35">
        <f>IF(AU7="",NA(),AU7)</f>
        <v>88.85</v>
      </c>
      <c r="AV6" s="35">
        <f t="shared" ref="AV6:BD6" si="6">IF(AV7="",NA(),AV7)</f>
        <v>86.79</v>
      </c>
      <c r="AW6" s="35">
        <f t="shared" si="6"/>
        <v>85.53</v>
      </c>
      <c r="AX6" s="35">
        <f t="shared" si="6"/>
        <v>83.78</v>
      </c>
      <c r="AY6" s="35">
        <f t="shared" si="6"/>
        <v>83.52</v>
      </c>
      <c r="AZ6" s="35">
        <f t="shared" si="6"/>
        <v>70.16</v>
      </c>
      <c r="BA6" s="35">
        <f t="shared" si="6"/>
        <v>79.709999999999994</v>
      </c>
      <c r="BB6" s="35">
        <f t="shared" si="6"/>
        <v>68.290000000000006</v>
      </c>
      <c r="BC6" s="35">
        <f t="shared" si="6"/>
        <v>68.040000000000006</v>
      </c>
      <c r="BD6" s="35">
        <f t="shared" si="6"/>
        <v>57.26</v>
      </c>
      <c r="BE6" s="34" t="str">
        <f>IF(BE7="","",IF(BE7="-","【-】","【"&amp;SUBSTITUTE(TEXT(BE7,"#,##0.00"),"-","△")&amp;"】"))</f>
        <v>【69.54】</v>
      </c>
      <c r="BF6" s="35">
        <f>IF(BF7="",NA(),BF7)</f>
        <v>679.89</v>
      </c>
      <c r="BG6" s="35">
        <f t="shared" ref="BG6:BO6" si="7">IF(BG7="",NA(),BG7)</f>
        <v>645.96</v>
      </c>
      <c r="BH6" s="35">
        <f t="shared" si="7"/>
        <v>1002.08</v>
      </c>
      <c r="BI6" s="35">
        <f t="shared" si="7"/>
        <v>1196.69</v>
      </c>
      <c r="BJ6" s="35">
        <f t="shared" si="7"/>
        <v>1360.83</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43.47</v>
      </c>
      <c r="BR6" s="35">
        <f t="shared" ref="BR6:BZ6" si="8">IF(BR7="",NA(),BR7)</f>
        <v>49.11</v>
      </c>
      <c r="BS6" s="35">
        <f t="shared" si="8"/>
        <v>50.24</v>
      </c>
      <c r="BT6" s="35">
        <f t="shared" si="8"/>
        <v>48.65</v>
      </c>
      <c r="BU6" s="35">
        <f t="shared" si="8"/>
        <v>47.46</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380.87</v>
      </c>
      <c r="CC6" s="35">
        <f t="shared" ref="CC6:CK6" si="9">IF(CC7="",NA(),CC7)</f>
        <v>337.37</v>
      </c>
      <c r="CD6" s="35">
        <f t="shared" si="9"/>
        <v>328.86</v>
      </c>
      <c r="CE6" s="35">
        <f t="shared" si="9"/>
        <v>339.37</v>
      </c>
      <c r="CF6" s="35">
        <f t="shared" si="9"/>
        <v>356.8</v>
      </c>
      <c r="CG6" s="35">
        <f t="shared" si="9"/>
        <v>250.84</v>
      </c>
      <c r="CH6" s="35">
        <f t="shared" si="9"/>
        <v>235.61</v>
      </c>
      <c r="CI6" s="35">
        <f t="shared" si="9"/>
        <v>216.21</v>
      </c>
      <c r="CJ6" s="35">
        <f t="shared" si="9"/>
        <v>220.31</v>
      </c>
      <c r="CK6" s="35">
        <f t="shared" si="9"/>
        <v>230.95</v>
      </c>
      <c r="CL6" s="34" t="str">
        <f>IF(CL7="","",IF(CL7="-","【-】","【"&amp;SUBSTITUTE(TEXT(CL7,"#,##0.00"),"-","△")&amp;"】"))</f>
        <v>【136.15】</v>
      </c>
      <c r="CM6" s="35">
        <f>IF(CM7="",NA(),CM7)</f>
        <v>44.15</v>
      </c>
      <c r="CN6" s="35">
        <f t="shared" ref="CN6:CV6" si="10">IF(CN7="",NA(),CN7)</f>
        <v>43.15</v>
      </c>
      <c r="CO6" s="35">
        <f t="shared" si="10"/>
        <v>43.86</v>
      </c>
      <c r="CP6" s="35">
        <f t="shared" si="10"/>
        <v>43.86</v>
      </c>
      <c r="CQ6" s="35">
        <f t="shared" si="10"/>
        <v>40.93</v>
      </c>
      <c r="CR6" s="35">
        <f t="shared" si="10"/>
        <v>49.39</v>
      </c>
      <c r="CS6" s="35">
        <f t="shared" si="10"/>
        <v>49.25</v>
      </c>
      <c r="CT6" s="35">
        <f t="shared" si="10"/>
        <v>50.24</v>
      </c>
      <c r="CU6" s="35">
        <f t="shared" si="10"/>
        <v>49.68</v>
      </c>
      <c r="CV6" s="35">
        <f t="shared" si="10"/>
        <v>49.27</v>
      </c>
      <c r="CW6" s="34" t="str">
        <f>IF(CW7="","",IF(CW7="-","【-】","【"&amp;SUBSTITUTE(TEXT(CW7,"#,##0.00"),"-","△")&amp;"】"))</f>
        <v>【59.64】</v>
      </c>
      <c r="CX6" s="35">
        <f>IF(CX7="",NA(),CX7)</f>
        <v>79.650000000000006</v>
      </c>
      <c r="CY6" s="35">
        <f t="shared" ref="CY6:DG6" si="11">IF(CY7="",NA(),CY7)</f>
        <v>82.16</v>
      </c>
      <c r="CZ6" s="35">
        <f t="shared" si="11"/>
        <v>85.66</v>
      </c>
      <c r="DA6" s="35">
        <f t="shared" si="11"/>
        <v>89.23</v>
      </c>
      <c r="DB6" s="35">
        <f t="shared" si="11"/>
        <v>91.75</v>
      </c>
      <c r="DC6" s="35">
        <f t="shared" si="11"/>
        <v>83.96</v>
      </c>
      <c r="DD6" s="35">
        <f t="shared" si="11"/>
        <v>84.12</v>
      </c>
      <c r="DE6" s="35">
        <f t="shared" si="11"/>
        <v>84.17</v>
      </c>
      <c r="DF6" s="35">
        <f t="shared" si="11"/>
        <v>83.35</v>
      </c>
      <c r="DG6" s="35">
        <f t="shared" si="11"/>
        <v>83.16</v>
      </c>
      <c r="DH6" s="34" t="str">
        <f>IF(DH7="","",IF(DH7="-","【-】","【"&amp;SUBSTITUTE(TEXT(DH7,"#,##0.00"),"-","△")&amp;"】"))</f>
        <v>【95.35】</v>
      </c>
      <c r="DI6" s="35">
        <f>IF(DI7="",NA(),DI7)</f>
        <v>24.52</v>
      </c>
      <c r="DJ6" s="35">
        <f t="shared" ref="DJ6:DR6" si="12">IF(DJ7="",NA(),DJ7)</f>
        <v>26.55</v>
      </c>
      <c r="DK6" s="35">
        <f t="shared" si="12"/>
        <v>28.45</v>
      </c>
      <c r="DL6" s="35">
        <f t="shared" si="12"/>
        <v>30.42</v>
      </c>
      <c r="DM6" s="35">
        <f t="shared" si="12"/>
        <v>31.49</v>
      </c>
      <c r="DN6" s="35">
        <f t="shared" si="12"/>
        <v>22.6</v>
      </c>
      <c r="DO6" s="35">
        <f t="shared" si="12"/>
        <v>26.91</v>
      </c>
      <c r="DP6" s="35">
        <f t="shared" si="12"/>
        <v>26.81</v>
      </c>
      <c r="DQ6" s="35">
        <f t="shared" si="12"/>
        <v>26.06</v>
      </c>
      <c r="DR6" s="35">
        <f t="shared" si="12"/>
        <v>24.1</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【5.90】</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8" s="36" customFormat="1" x14ac:dyDescent="0.15">
      <c r="A7" s="28"/>
      <c r="B7" s="37">
        <v>2019</v>
      </c>
      <c r="C7" s="37">
        <v>13455</v>
      </c>
      <c r="D7" s="37">
        <v>46</v>
      </c>
      <c r="E7" s="37">
        <v>17</v>
      </c>
      <c r="F7" s="37">
        <v>1</v>
      </c>
      <c r="G7" s="37">
        <v>0</v>
      </c>
      <c r="H7" s="37" t="s">
        <v>95</v>
      </c>
      <c r="I7" s="37" t="s">
        <v>96</v>
      </c>
      <c r="J7" s="37" t="s">
        <v>97</v>
      </c>
      <c r="K7" s="37" t="s">
        <v>98</v>
      </c>
      <c r="L7" s="37" t="s">
        <v>99</v>
      </c>
      <c r="M7" s="37" t="s">
        <v>100</v>
      </c>
      <c r="N7" s="38" t="s">
        <v>101</v>
      </c>
      <c r="O7" s="38">
        <v>61.95</v>
      </c>
      <c r="P7" s="38">
        <v>51.05</v>
      </c>
      <c r="Q7" s="38">
        <v>88.09</v>
      </c>
      <c r="R7" s="38">
        <v>3400</v>
      </c>
      <c r="S7" s="38">
        <v>15230</v>
      </c>
      <c r="T7" s="38">
        <v>368.79</v>
      </c>
      <c r="U7" s="38">
        <v>41.3</v>
      </c>
      <c r="V7" s="38">
        <v>7720</v>
      </c>
      <c r="W7" s="38">
        <v>4.71</v>
      </c>
      <c r="X7" s="38">
        <v>1639.07</v>
      </c>
      <c r="Y7" s="38">
        <v>99.2</v>
      </c>
      <c r="Z7" s="38">
        <v>99.78</v>
      </c>
      <c r="AA7" s="38">
        <v>100.13</v>
      </c>
      <c r="AB7" s="38">
        <v>100.26</v>
      </c>
      <c r="AC7" s="38">
        <v>101.99</v>
      </c>
      <c r="AD7" s="38">
        <v>110.8</v>
      </c>
      <c r="AE7" s="38">
        <v>110.07</v>
      </c>
      <c r="AF7" s="38">
        <v>106.7</v>
      </c>
      <c r="AG7" s="38">
        <v>106.83</v>
      </c>
      <c r="AH7" s="38">
        <v>109.21</v>
      </c>
      <c r="AI7" s="38">
        <v>108.07</v>
      </c>
      <c r="AJ7" s="38">
        <v>0</v>
      </c>
      <c r="AK7" s="38">
        <v>0</v>
      </c>
      <c r="AL7" s="38">
        <v>0</v>
      </c>
      <c r="AM7" s="38">
        <v>0</v>
      </c>
      <c r="AN7" s="38">
        <v>0</v>
      </c>
      <c r="AO7" s="38">
        <v>31.45</v>
      </c>
      <c r="AP7" s="38">
        <v>31.4</v>
      </c>
      <c r="AQ7" s="38">
        <v>26.14</v>
      </c>
      <c r="AR7" s="38">
        <v>22.02</v>
      </c>
      <c r="AS7" s="38">
        <v>15.73</v>
      </c>
      <c r="AT7" s="38">
        <v>3.09</v>
      </c>
      <c r="AU7" s="38">
        <v>88.85</v>
      </c>
      <c r="AV7" s="38">
        <v>86.79</v>
      </c>
      <c r="AW7" s="38">
        <v>85.53</v>
      </c>
      <c r="AX7" s="38">
        <v>83.78</v>
      </c>
      <c r="AY7" s="38">
        <v>83.52</v>
      </c>
      <c r="AZ7" s="38">
        <v>70.16</v>
      </c>
      <c r="BA7" s="38">
        <v>79.709999999999994</v>
      </c>
      <c r="BB7" s="38">
        <v>68.290000000000006</v>
      </c>
      <c r="BC7" s="38">
        <v>68.040000000000006</v>
      </c>
      <c r="BD7" s="38">
        <v>57.26</v>
      </c>
      <c r="BE7" s="38">
        <v>69.540000000000006</v>
      </c>
      <c r="BF7" s="38">
        <v>679.89</v>
      </c>
      <c r="BG7" s="38">
        <v>645.96</v>
      </c>
      <c r="BH7" s="38">
        <v>1002.08</v>
      </c>
      <c r="BI7" s="38">
        <v>1196.69</v>
      </c>
      <c r="BJ7" s="38">
        <v>1360.83</v>
      </c>
      <c r="BK7" s="38">
        <v>1162.3599999999999</v>
      </c>
      <c r="BL7" s="38">
        <v>1047.6500000000001</v>
      </c>
      <c r="BM7" s="38">
        <v>1124.26</v>
      </c>
      <c r="BN7" s="38">
        <v>1048.23</v>
      </c>
      <c r="BO7" s="38">
        <v>1130.42</v>
      </c>
      <c r="BP7" s="38">
        <v>682.51</v>
      </c>
      <c r="BQ7" s="38">
        <v>43.47</v>
      </c>
      <c r="BR7" s="38">
        <v>49.11</v>
      </c>
      <c r="BS7" s="38">
        <v>50.24</v>
      </c>
      <c r="BT7" s="38">
        <v>48.65</v>
      </c>
      <c r="BU7" s="38">
        <v>47.46</v>
      </c>
      <c r="BV7" s="38">
        <v>68.209999999999994</v>
      </c>
      <c r="BW7" s="38">
        <v>74.040000000000006</v>
      </c>
      <c r="BX7" s="38">
        <v>80.58</v>
      </c>
      <c r="BY7" s="38">
        <v>78.92</v>
      </c>
      <c r="BZ7" s="38">
        <v>74.17</v>
      </c>
      <c r="CA7" s="38">
        <v>100.34</v>
      </c>
      <c r="CB7" s="38">
        <v>380.87</v>
      </c>
      <c r="CC7" s="38">
        <v>337.37</v>
      </c>
      <c r="CD7" s="38">
        <v>328.86</v>
      </c>
      <c r="CE7" s="38">
        <v>339.37</v>
      </c>
      <c r="CF7" s="38">
        <v>356.8</v>
      </c>
      <c r="CG7" s="38">
        <v>250.84</v>
      </c>
      <c r="CH7" s="38">
        <v>235.61</v>
      </c>
      <c r="CI7" s="38">
        <v>216.21</v>
      </c>
      <c r="CJ7" s="38">
        <v>220.31</v>
      </c>
      <c r="CK7" s="38">
        <v>230.95</v>
      </c>
      <c r="CL7" s="38">
        <v>136.15</v>
      </c>
      <c r="CM7" s="38">
        <v>44.15</v>
      </c>
      <c r="CN7" s="38">
        <v>43.15</v>
      </c>
      <c r="CO7" s="38">
        <v>43.86</v>
      </c>
      <c r="CP7" s="38">
        <v>43.86</v>
      </c>
      <c r="CQ7" s="38">
        <v>40.93</v>
      </c>
      <c r="CR7" s="38">
        <v>49.39</v>
      </c>
      <c r="CS7" s="38">
        <v>49.25</v>
      </c>
      <c r="CT7" s="38">
        <v>50.24</v>
      </c>
      <c r="CU7" s="38">
        <v>49.68</v>
      </c>
      <c r="CV7" s="38">
        <v>49.27</v>
      </c>
      <c r="CW7" s="38">
        <v>59.64</v>
      </c>
      <c r="CX7" s="38">
        <v>79.650000000000006</v>
      </c>
      <c r="CY7" s="38">
        <v>82.16</v>
      </c>
      <c r="CZ7" s="38">
        <v>85.66</v>
      </c>
      <c r="DA7" s="38">
        <v>89.23</v>
      </c>
      <c r="DB7" s="38">
        <v>91.75</v>
      </c>
      <c r="DC7" s="38">
        <v>83.96</v>
      </c>
      <c r="DD7" s="38">
        <v>84.12</v>
      </c>
      <c r="DE7" s="38">
        <v>84.17</v>
      </c>
      <c r="DF7" s="38">
        <v>83.35</v>
      </c>
      <c r="DG7" s="38">
        <v>83.16</v>
      </c>
      <c r="DH7" s="38">
        <v>95.35</v>
      </c>
      <c r="DI7" s="38">
        <v>24.52</v>
      </c>
      <c r="DJ7" s="38">
        <v>26.55</v>
      </c>
      <c r="DK7" s="38">
        <v>28.45</v>
      </c>
      <c r="DL7" s="38">
        <v>30.42</v>
      </c>
      <c r="DM7" s="38">
        <v>31.49</v>
      </c>
      <c r="DN7" s="38">
        <v>22.6</v>
      </c>
      <c r="DO7" s="38">
        <v>26.91</v>
      </c>
      <c r="DP7" s="38">
        <v>26.81</v>
      </c>
      <c r="DQ7" s="38">
        <v>26.06</v>
      </c>
      <c r="DR7" s="38">
        <v>24.1</v>
      </c>
      <c r="DS7" s="38">
        <v>38.57</v>
      </c>
      <c r="DT7" s="38">
        <v>0</v>
      </c>
      <c r="DU7" s="38">
        <v>0</v>
      </c>
      <c r="DV7" s="38">
        <v>0</v>
      </c>
      <c r="DW7" s="38">
        <v>0</v>
      </c>
      <c r="DX7" s="38">
        <v>0</v>
      </c>
      <c r="DY7" s="38">
        <v>0</v>
      </c>
      <c r="DZ7" s="38">
        <v>0</v>
      </c>
      <c r="EA7" s="38">
        <v>0</v>
      </c>
      <c r="EB7" s="38">
        <v>0</v>
      </c>
      <c r="EC7" s="38">
        <v>0</v>
      </c>
      <c r="ED7" s="38">
        <v>5.9</v>
      </c>
      <c r="EE7" s="38">
        <v>0</v>
      </c>
      <c r="EF7" s="38">
        <v>0</v>
      </c>
      <c r="EG7" s="38">
        <v>0</v>
      </c>
      <c r="EH7" s="38">
        <v>0</v>
      </c>
      <c r="EI7" s="38">
        <v>0</v>
      </c>
      <c r="EJ7" s="38">
        <v>0.15</v>
      </c>
      <c r="EK7" s="38">
        <v>0.1</v>
      </c>
      <c r="EL7" s="38">
        <v>0.13</v>
      </c>
      <c r="EM7" s="38">
        <v>0.12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110</v>
      </c>
      <c r="D13" t="s">
        <v>110</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丹崎 秀人</cp:lastModifiedBy>
  <cp:lastPrinted>2021-01-20T06:10:48Z</cp:lastPrinted>
  <dcterms:created xsi:type="dcterms:W3CDTF">2020-12-04T02:23:58Z</dcterms:created>
  <dcterms:modified xsi:type="dcterms:W3CDTF">2021-02-26T00:51:14Z</dcterms:modified>
  <cp:category/>
</cp:coreProperties>
</file>