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6fl1\2014森町\002各課\115上下水道課\業務係\振興局及び企業局調査依頼の回答\R4\振興局\公営企業に係る経営比較分析表（令和3年度決算）の分析等について\HP掲載用\"/>
    </mc:Choice>
  </mc:AlternateContent>
  <workbookProtection workbookAlgorithmName="SHA-512" workbookHashValue="kjgMs1Y/LZuQq/aCchVtqKMkwjI4Uiu2afZENMIkPGxcOu/1KuY2jPakrb+KZXVdC88gZMt/NvI3mp0r8qIeGw==" workbookSaltValue="ZpJxfy/37EUZ69cHiWqJyg==" workbookSpinCount="100000" lockStructure="1"/>
  <bookViews>
    <workbookView xWindow="0" yWindow="0" windowWidth="20490" windowHeight="71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<sst xmlns="http://schemas.openxmlformats.org/spreadsheetml/2006/main" count="238" uniqueCount="117">
  <si>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</si>
  <si>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</si>
  <si>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</si>
  <si>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</si>
  <si>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</si>
  <si>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</si>
  <si>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</si>
  <si>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</si>
  <si>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</si>
  <si>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</si>
  <si>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</si>
  <si>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</si>
  <si>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</si>
  <si>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</si>
  <si>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</si>
  <si>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</si>
  <si>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</si>
  <si>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</si>
  <si>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</si>
  <si>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</si>
  <si>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</si>
  <si>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</si>
  <si>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</si>
  <si>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</si>
  <si>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</si>
  <si>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</si>
  <si>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</si>
  <si>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</si>
  <si>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</si>
  <si>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</si>
  <si>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</si>
  <si>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</si>
  <si>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</si>
  <si>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</si>
  <si>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</si>
  <si>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</si>
  <si>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</si>
  <si>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</si>
  <si>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</si>
  <si>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</si>
  <si>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</si>
  <si>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</si>
  <si>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</si>
  <si>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</si>
  <si>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</si>
  <si>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</si>
  <si>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</si>
  <si>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</si>
  <si>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</si>
  <si>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</si>
  <si>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</si>
  <si>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</si>
  <si>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</si>
  <si>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</si>
  <si>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</si>
  <si>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</si>
  <si>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</si>
  <si>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</si>
  <si>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</si>
  <si>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</si>
  <si>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</si>
  <si>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</si>
  <si>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</si>
  <si>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</si>
  <si>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</si>
  <si>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</si>
  <si>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</si>
  <si>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</si>
  <si>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</si>
  <si>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</si>
  <si>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</si>
  <si>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</si>
  <si>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</si>
  <si>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</si>
  <si>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</si>
  <si>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</si>
  <si>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</si>
  <si>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</si>
  <si>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</si>
  <si>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</si>
  <si>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</si>
  <si>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</si>
  <si>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</si>
  <si>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</si>
  <si>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</si>
  <si>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</si>
  <si>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</si>
  <si>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</si>
  <si>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</si>
  <si>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</si>
  <si>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</si>
  <si>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</si>
  <si>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</si>
  <si>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</si>
  <si>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</si>
  <si>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</si>
  <si>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森町</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</si>
  <si>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</si>
  <si>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</si>
  <si>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</si>
  <si>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</si>
  <si>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</si>
  <si>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</si>
  <si>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</si>
  <si>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</si>
  <si>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</si>
  <si>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</si>
  <si>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</si>
  <si>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</si>
  <si>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</si>
  <si>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</si>
  <si>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</si>
  <si>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</si>
  <si>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</si>
  <si>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①有形固定資産減価償却率は、供用開始から７年目であるため、僅かな率となっている。　　　　　　　　　　　　　　　　　　　　　
②管渠老朽化率は、新設管渠のため、0％となっている。　　　　　
③管渠改善率は、更新した管渠が無いため、0％となっている。 </t>
    <rPh sb="7" eb="9">
      <t>ゲンカ</t>
    </rPh>
    <phoneticPr fontId="4"/>
  </si>
  <si>
    <t>下水道経営は、供用開始から７年目のため、普及率が低い状況にありますが、経営の効率化に努めるとともに、水洗化普及率の向上を目途とし、経営の安定化を図りたい。</t>
    <phoneticPr fontId="4"/>
  </si>
  <si>
    <t>①経常収支比率は、類似団体の平均値を下回っているが、単年度収支は100％であり、収支バランスが保たれている。
　　　　　　　　　　　　　　　　　　                  ②累積欠損金比率は、0％となっており、経営改善が図られている。
③流動比率は類似団体の平均値を上回る率となっており、今後、企業債の償還が増加するため、注視する必要がある。
④企業債残高対事業規模比率は、供用開始から間もないため、普及率が低く整備事業に費やされた企業債残高の割合が高いことから、類似団体平均値を大きく上回る率となっている。
⑤経費回収率は、接続件数が少なく、経費が賄われていないため、類似団体平均値以下の率となっている。
⑥汚水処理原価は、地理的要因や供用開始年度等の要因で有収水量が過少となり、コストが嵩んでいるため、類似団体平均値を上回る率となっている。
　　　　　　　　　　　　　　　　　　　　　　　      ⑦施設利用率は、地理的要因から他自治体の処理施設を利用しているため、計上されていない。
　　　　　　　　　　　　　　　　　　　　　　　    　⑧令和３年度において供用開始区域が広がり、それに伴い、処理区域内人口及び件数も増加したが水洗化件数が前年度と比べ横ばいであるため、現状、類似団体平均値を下回る率となっている。</t>
    <rPh sb="9" eb="11">
      <t>ルイジ</t>
    </rPh>
    <rPh sb="14" eb="17">
      <t>ヘイキンチ</t>
    </rPh>
    <rPh sb="18" eb="20">
      <t>シタマワ</t>
    </rPh>
    <rPh sb="130" eb="132">
      <t>ルイジ</t>
    </rPh>
    <rPh sb="135" eb="138">
      <t>ヘイキンチ</t>
    </rPh>
    <rPh sb="139" eb="141">
      <t>ウワマワ</t>
    </rPh>
    <rPh sb="142" eb="143">
      <t>リツ</t>
    </rPh>
    <rPh sb="150" eb="152">
      <t>コンゴ</t>
    </rPh>
    <rPh sb="153" eb="155">
      <t>キギョウ</t>
    </rPh>
    <rPh sb="155" eb="156">
      <t>サイ</t>
    </rPh>
    <rPh sb="157" eb="159">
      <t>ショウカン</t>
    </rPh>
    <rPh sb="160" eb="162">
      <t>ゾウカ</t>
    </rPh>
    <rPh sb="167" eb="169">
      <t>チュウシ</t>
    </rPh>
    <rPh sb="171" eb="173">
      <t>ヒツヨウ</t>
    </rPh>
    <rPh sb="484" eb="485">
      <t>レイ</t>
    </rPh>
    <rPh sb="485" eb="486">
      <t>ワ</t>
    </rPh>
    <rPh sb="493" eb="495">
      <t>キョウヨウ</t>
    </rPh>
    <rPh sb="495" eb="497">
      <t>カイシ</t>
    </rPh>
    <rPh sb="497" eb="499">
      <t>クイキ</t>
    </rPh>
    <rPh sb="500" eb="501">
      <t>ヒロ</t>
    </rPh>
    <rPh sb="507" eb="508">
      <t>トモナ</t>
    </rPh>
    <rPh sb="510" eb="512">
      <t>ショリ</t>
    </rPh>
    <rPh sb="512" eb="514">
      <t>クイキ</t>
    </rPh>
    <rPh sb="514" eb="515">
      <t>ナイ</t>
    </rPh>
    <rPh sb="515" eb="517">
      <t>ジンコウ</t>
    </rPh>
    <rPh sb="517" eb="518">
      <t>オヨ</t>
    </rPh>
    <rPh sb="519" eb="521">
      <t>ケンスウ</t>
    </rPh>
    <rPh sb="522" eb="524">
      <t>ゾウカ</t>
    </rPh>
    <rPh sb="527" eb="530">
      <t>スイセンカ</t>
    </rPh>
    <rPh sb="530" eb="532">
      <t>ケンスウ</t>
    </rPh>
    <rPh sb="533" eb="536">
      <t>ゼンネンド</t>
    </rPh>
    <rPh sb="537" eb="538">
      <t>クラ</t>
    </rPh>
    <rPh sb="539" eb="540">
      <t>ヨコ</t>
    </rPh>
    <rPh sb="548" eb="550">
      <t>ゲンジョウ</t>
    </rPh>
    <rPh sb="559" eb="560">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</si>
</sst>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6B-40A9-BD4A-63AB8869E28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0.02</c:v>
                </c:pt>
                <c:pt idx="4" formatCode="#,##0.00;&quot;△&quot;#,##0.00">
                  <c:v>0</c:v>
                </c:pt>
              </c:numCache>
            </c:numRef>
          </c:val>
          <c:smooth val="0"/>
          <c:extLst>
            <c:ext xmlns:c16="http://schemas.microsoft.com/office/drawing/2014/chart" uri="{C3380CC4-5D6E-409C-BE32-E72D297353CC}">
              <c16:uniqueId val="{00000001-2C6B-40A9-BD4A-63AB8869E28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46-4409-BBBE-612FD9B241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36.71</c:v>
                </c:pt>
                <c:pt idx="4">
                  <c:v>33.799999999999997</c:v>
                </c:pt>
              </c:numCache>
            </c:numRef>
          </c:val>
          <c:smooth val="0"/>
          <c:extLst>
            <c:ext xmlns:c16="http://schemas.microsoft.com/office/drawing/2014/chart" uri="{C3380CC4-5D6E-409C-BE32-E72D297353CC}">
              <c16:uniqueId val="{00000001-6646-4409-BBBE-612FD9B241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c:v>
                </c:pt>
                <c:pt idx="1">
                  <c:v>80</c:v>
                </c:pt>
                <c:pt idx="2">
                  <c:v>81.25</c:v>
                </c:pt>
                <c:pt idx="3">
                  <c:v>38.24</c:v>
                </c:pt>
                <c:pt idx="4">
                  <c:v>35.14</c:v>
                </c:pt>
              </c:numCache>
            </c:numRef>
          </c:val>
          <c:extLst>
            <c:ext xmlns:c16="http://schemas.microsoft.com/office/drawing/2014/chart" uri="{C3380CC4-5D6E-409C-BE32-E72D297353CC}">
              <c16:uniqueId val="{00000000-19CC-4B59-83DA-270DA1456D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70.05</c:v>
                </c:pt>
                <c:pt idx="4">
                  <c:v>67.09</c:v>
                </c:pt>
              </c:numCache>
            </c:numRef>
          </c:val>
          <c:smooth val="0"/>
          <c:extLst>
            <c:ext xmlns:c16="http://schemas.microsoft.com/office/drawing/2014/chart" uri="{C3380CC4-5D6E-409C-BE32-E72D297353CC}">
              <c16:uniqueId val="{00000001-19CC-4B59-83DA-270DA1456D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100.45</c:v>
                </c:pt>
                <c:pt idx="2">
                  <c:v>100.24</c:v>
                </c:pt>
                <c:pt idx="3">
                  <c:v>100.04</c:v>
                </c:pt>
                <c:pt idx="4">
                  <c:v>100.06</c:v>
                </c:pt>
              </c:numCache>
            </c:numRef>
          </c:val>
          <c:extLst>
            <c:ext xmlns:c16="http://schemas.microsoft.com/office/drawing/2014/chart" uri="{C3380CC4-5D6E-409C-BE32-E72D297353CC}">
              <c16:uniqueId val="{00000000-29ED-4B69-B321-C69BDAEF20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99.91</c:v>
                </c:pt>
                <c:pt idx="1">
                  <c:v>98.03</c:v>
                </c:pt>
                <c:pt idx="2">
                  <c:v>101.38</c:v>
                </c:pt>
                <c:pt idx="3">
                  <c:v>100.3</c:v>
                </c:pt>
                <c:pt idx="4">
                  <c:v>99.59</c:v>
                </c:pt>
              </c:numCache>
            </c:numRef>
          </c:val>
          <c:smooth val="0"/>
          <c:extLst>
            <c:ext xmlns:c16="http://schemas.microsoft.com/office/drawing/2014/chart" uri="{C3380CC4-5D6E-409C-BE32-E72D297353CC}">
              <c16:uniqueId val="{00000001-29ED-4B69-B321-C69BDAEF20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2.88</c:v>
                </c:pt>
                <c:pt idx="1">
                  <c:v>4.83</c:v>
                </c:pt>
                <c:pt idx="2">
                  <c:v>6.69</c:v>
                </c:pt>
                <c:pt idx="3">
                  <c:v>6.94</c:v>
                </c:pt>
                <c:pt idx="4">
                  <c:v>8.51</c:v>
                </c:pt>
              </c:numCache>
            </c:numRef>
          </c:val>
          <c:extLst>
            <c:ext xmlns:c16="http://schemas.microsoft.com/office/drawing/2014/chart" uri="{C3380CC4-5D6E-409C-BE32-E72D297353CC}">
              <c16:uniqueId val="{00000000-8474-46AB-A412-2F64F45CEA4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14.76</c:v>
                </c:pt>
                <c:pt idx="1">
                  <c:v>15.02</c:v>
                </c:pt>
                <c:pt idx="2">
                  <c:v>13.2</c:v>
                </c:pt>
                <c:pt idx="3">
                  <c:v>15.82</c:v>
                </c:pt>
                <c:pt idx="4">
                  <c:v>18.97</c:v>
                </c:pt>
              </c:numCache>
            </c:numRef>
          </c:val>
          <c:smooth val="0"/>
          <c:extLst>
            <c:ext xmlns:c16="http://schemas.microsoft.com/office/drawing/2014/chart" uri="{C3380CC4-5D6E-409C-BE32-E72D297353CC}">
              <c16:uniqueId val="{00000001-8474-46AB-A412-2F64F45CEA4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ED-48E7-A4BE-F775A9B6DA5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BED-48E7-A4BE-F775A9B6DA5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A8-4374-A169-114428535D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148.76</c:v>
                </c:pt>
                <c:pt idx="1">
                  <c:v>179.15</c:v>
                </c:pt>
                <c:pt idx="2">
                  <c:v>360.63</c:v>
                </c:pt>
                <c:pt idx="3">
                  <c:v>254.91</c:v>
                </c:pt>
                <c:pt idx="4">
                  <c:v>366.52</c:v>
                </c:pt>
              </c:numCache>
            </c:numRef>
          </c:val>
          <c:smooth val="0"/>
          <c:extLst>
            <c:ext xmlns:c16="http://schemas.microsoft.com/office/drawing/2014/chart" uri="{C3380CC4-5D6E-409C-BE32-E72D297353CC}">
              <c16:uniqueId val="{00000001-3BA8-4374-A169-114428535D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4200.53</c:v>
                </c:pt>
                <c:pt idx="2">
                  <c:v>1181.81</c:v>
                </c:pt>
                <c:pt idx="3">
                  <c:v>716.8</c:v>
                </c:pt>
                <c:pt idx="4">
                  <c:v>684.05</c:v>
                </c:pt>
              </c:numCache>
            </c:numRef>
          </c:val>
          <c:extLst>
            <c:ext xmlns:c16="http://schemas.microsoft.com/office/drawing/2014/chart" uri="{C3380CC4-5D6E-409C-BE32-E72D297353CC}">
              <c16:uniqueId val="{00000000-71F4-4183-9856-3F9E612D83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129.05000000000001</c:v>
                </c:pt>
                <c:pt idx="1">
                  <c:v>131.47999999999999</c:v>
                </c:pt>
                <c:pt idx="2">
                  <c:v>75.33</c:v>
                </c:pt>
                <c:pt idx="3">
                  <c:v>64.17</c:v>
                </c:pt>
                <c:pt idx="4">
                  <c:v>89.11</c:v>
                </c:pt>
              </c:numCache>
            </c:numRef>
          </c:val>
          <c:smooth val="0"/>
          <c:extLst>
            <c:ext xmlns:c16="http://schemas.microsoft.com/office/drawing/2014/chart" uri="{C3380CC4-5D6E-409C-BE32-E72D297353CC}">
              <c16:uniqueId val="{00000001-71F4-4183-9856-3F9E612D83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9559.73</c:v>
                </c:pt>
                <c:pt idx="1">
                  <c:v>9146.06</c:v>
                </c:pt>
                <c:pt idx="2">
                  <c:v>11196.51</c:v>
                </c:pt>
                <c:pt idx="3">
                  <c:v>14045.31</c:v>
                </c:pt>
                <c:pt idx="4">
                  <c:v>15757.14</c:v>
                </c:pt>
              </c:numCache>
            </c:numRef>
          </c:val>
          <c:extLst>
            <c:ext xmlns:c16="http://schemas.microsoft.com/office/drawing/2014/chart" uri="{C3380CC4-5D6E-409C-BE32-E72D297353CC}">
              <c16:uniqueId val="{00000000-9DB1-420B-AB11-048FA3A85F5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1209.45</c:v>
                </c:pt>
                <c:pt idx="4">
                  <c:v>1042.6400000000001</c:v>
                </c:pt>
              </c:numCache>
            </c:numRef>
          </c:val>
          <c:smooth val="0"/>
          <c:extLst>
            <c:ext xmlns:c16="http://schemas.microsoft.com/office/drawing/2014/chart" uri="{C3380CC4-5D6E-409C-BE32-E72D297353CC}">
              <c16:uniqueId val="{00000001-9DB1-420B-AB11-048FA3A85F5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17.97</c:v>
                </c:pt>
                <c:pt idx="1">
                  <c:v>18.98</c:v>
                </c:pt>
                <c:pt idx="2">
                  <c:v>22.54</c:v>
                </c:pt>
                <c:pt idx="3">
                  <c:v>20.41</c:v>
                </c:pt>
                <c:pt idx="4">
                  <c:v>17.48</c:v>
                </c:pt>
              </c:numCache>
            </c:numRef>
          </c:val>
          <c:extLst>
            <c:ext xmlns:c16="http://schemas.microsoft.com/office/drawing/2014/chart" uri="{C3380CC4-5D6E-409C-BE32-E72D297353CC}">
              <c16:uniqueId val="{00000000-5479-4B0F-8EA7-4C643DDDD3B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55.93</c:v>
                </c:pt>
                <c:pt idx="4">
                  <c:v>55.76</c:v>
                </c:pt>
              </c:numCache>
            </c:numRef>
          </c:val>
          <c:smooth val="0"/>
          <c:extLst>
            <c:ext xmlns:c16="http://schemas.microsoft.com/office/drawing/2014/chart" uri="{C3380CC4-5D6E-409C-BE32-E72D297353CC}">
              <c16:uniqueId val="{00000001-5479-4B0F-8EA7-4C643DDDD3B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977.38</c:v>
                </c:pt>
                <c:pt idx="1">
                  <c:v>934.73</c:v>
                </c:pt>
                <c:pt idx="2">
                  <c:v>856.03</c:v>
                </c:pt>
                <c:pt idx="3">
                  <c:v>868.77</c:v>
                </c:pt>
                <c:pt idx="4">
                  <c:v>1013.02</c:v>
                </c:pt>
              </c:numCache>
            </c:numRef>
          </c:val>
          <c:extLst>
            <c:ext xmlns:c16="http://schemas.microsoft.com/office/drawing/2014/chart" uri="{C3380CC4-5D6E-409C-BE32-E72D297353CC}">
              <c16:uniqueId val="{00000000-A5A6-42A7-A101-1D37A51116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289.60000000000002</c:v>
                </c:pt>
                <c:pt idx="4">
                  <c:v>296.14999999999998</c:v>
                </c:pt>
              </c:numCache>
            </c:numRef>
          </c:val>
          <c:smooth val="0"/>
          <c:extLst>
            <c:ext xmlns:c16="http://schemas.microsoft.com/office/drawing/2014/chart" uri="{C3380CC4-5D6E-409C-BE32-E72D297353CC}">
              <c16:uniqueId val="{00000001-A5A6-42A7-A101-1D37A51116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森町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46">
        <f>データ!S6</f>
        <v>14456</v>
      </c>
      <c r="AM8" s="46"/>
      <c r="AN8" s="46"/>
      <c r="AO8" s="46"/>
      <c r="AP8" s="46"/>
      <c r="AQ8" s="46"/>
      <c r="AR8" s="46"/>
      <c r="AS8" s="46"/>
      <c r="AT8" s="45">
        <f>データ!T6</f>
        <v>368.79</v>
      </c>
      <c r="AU8" s="45"/>
      <c r="AV8" s="45"/>
      <c r="AW8" s="45"/>
      <c r="AX8" s="45"/>
      <c r="AY8" s="45"/>
      <c r="AZ8" s="45"/>
      <c r="BA8" s="45"/>
      <c r="BB8" s="45">
        <f>データ!U6</f>
        <v>39.200000000000003</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53.51</v>
      </c>
      <c r="J10" s="45"/>
      <c r="K10" s="45"/>
      <c r="L10" s="45"/>
      <c r="M10" s="45"/>
      <c r="N10" s="45"/>
      <c r="O10" s="45"/>
      <c r="P10" s="45">
        <f>データ!P6</f>
        <v>0.26</v>
      </c>
      <c r="Q10" s="45"/>
      <c r="R10" s="45"/>
      <c r="S10" s="45"/>
      <c r="T10" s="45"/>
      <c r="U10" s="45"/>
      <c r="V10" s="45"/>
      <c r="W10" s="45" t="str">
        <f>データ!Q6</f>
        <v>-</v>
      </c>
      <c r="X10" s="45"/>
      <c r="Y10" s="45"/>
      <c r="Z10" s="45"/>
      <c r="AA10" s="45"/>
      <c r="AB10" s="45"/>
      <c r="AC10" s="45"/>
      <c r="AD10" s="46">
        <f>データ!R6</f>
        <v>3400</v>
      </c>
      <c r="AE10" s="46"/>
      <c r="AF10" s="46"/>
      <c r="AG10" s="46"/>
      <c r="AH10" s="46"/>
      <c r="AI10" s="46"/>
      <c r="AJ10" s="46"/>
      <c r="AK10" s="2"/>
      <c r="AL10" s="46">
        <f>データ!V6</f>
        <v>37</v>
      </c>
      <c r="AM10" s="46"/>
      <c r="AN10" s="46"/>
      <c r="AO10" s="46"/>
      <c r="AP10" s="46"/>
      <c r="AQ10" s="46"/>
      <c r="AR10" s="46"/>
      <c r="AS10" s="46"/>
      <c r="AT10" s="45">
        <f>データ!W6</f>
        <v>0.16</v>
      </c>
      <c r="AU10" s="45"/>
      <c r="AV10" s="45"/>
      <c r="AW10" s="45"/>
      <c r="AX10" s="45"/>
      <c r="AY10" s="45"/>
      <c r="AZ10" s="45"/>
      <c r="BA10" s="45"/>
      <c r="BB10" s="45">
        <f>データ!X6</f>
        <v>231.25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xG5/SmiHV7WzT7P2PQ+qjVTKJrzJJ7akIrtzH6AopA3acBqC2esaCoiKjyj8l29CjLaNyJ0DQEM4Jy1UNUOv3g==" saltValue="NvmlgacaDFVsMOmkMU2E7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13455</v>
      </c>
      <c r="D6" s="19">
        <f t="shared" si="3"/>
        <v>46</v>
      </c>
      <c r="E6" s="19">
        <f t="shared" si="3"/>
        <v>17</v>
      </c>
      <c r="F6" s="19">
        <f t="shared" si="3"/>
        <v>4</v>
      </c>
      <c r="G6" s="19">
        <f t="shared" si="3"/>
        <v>0</v>
      </c>
      <c r="H6" s="19" t="str">
        <f t="shared" si="3"/>
        <v>北海道　森町</v>
      </c>
      <c r="I6" s="19" t="str">
        <f t="shared" si="3"/>
        <v>法適用</v>
      </c>
      <c r="J6" s="19" t="str">
        <f t="shared" si="3"/>
        <v>下水道事業</v>
      </c>
      <c r="K6" s="19" t="str">
        <f t="shared" si="3"/>
        <v>特定環境保全公共下水道</v>
      </c>
      <c r="L6" s="19" t="str">
        <f t="shared" si="3"/>
        <v>D3</v>
      </c>
      <c r="M6" s="19" t="str">
        <f t="shared" si="3"/>
        <v>非設置</v>
      </c>
      <c r="N6" s="20" t="str">
        <f t="shared" si="3"/>
        <v>-</v>
      </c>
      <c r="O6" s="20">
        <f t="shared" si="3"/>
        <v>53.51</v>
      </c>
      <c r="P6" s="20">
        <f t="shared" si="3"/>
        <v>0.26</v>
      </c>
      <c r="Q6" s="20" t="str">
        <f t="shared" si="3"/>
        <v>-</v>
      </c>
      <c r="R6" s="20">
        <f t="shared" si="3"/>
        <v>3400</v>
      </c>
      <c r="S6" s="20">
        <f t="shared" si="3"/>
        <v>14456</v>
      </c>
      <c r="T6" s="20">
        <f t="shared" si="3"/>
        <v>368.79</v>
      </c>
      <c r="U6" s="20">
        <f t="shared" si="3"/>
        <v>39.200000000000003</v>
      </c>
      <c r="V6" s="20">
        <f t="shared" si="3"/>
        <v>37</v>
      </c>
      <c r="W6" s="20">
        <f t="shared" si="3"/>
        <v>0.16</v>
      </c>
      <c r="X6" s="20">
        <f t="shared" si="3"/>
        <v>231.25</v>
      </c>
      <c r="Y6" s="21">
        <f>IF(Y7="",NA(),Y7)</f>
        <v>100</v>
      </c>
      <c r="Z6" s="21">
        <f t="shared" ref="Z6:AH6" si="4">IF(Z7="",NA(),Z7)</f>
        <v>100.45</v>
      </c>
      <c r="AA6" s="21">
        <f t="shared" si="4"/>
        <v>100.24</v>
      </c>
      <c r="AB6" s="21">
        <f t="shared" si="4"/>
        <v>100.04</v>
      </c>
      <c r="AC6" s="21">
        <f t="shared" si="4"/>
        <v>100.06</v>
      </c>
      <c r="AD6" s="21">
        <f t="shared" si="4"/>
        <v>99.91</v>
      </c>
      <c r="AE6" s="21">
        <f t="shared" si="4"/>
        <v>98.03</v>
      </c>
      <c r="AF6" s="21">
        <f t="shared" si="4"/>
        <v>101.38</v>
      </c>
      <c r="AG6" s="21">
        <f t="shared" si="4"/>
        <v>100.3</v>
      </c>
      <c r="AH6" s="21">
        <f t="shared" si="4"/>
        <v>99.59</v>
      </c>
      <c r="AI6" s="20" t="str">
        <f>IF(AI7="","",IF(AI7="-","【-】","【"&amp;SUBSTITUTE(TEXT(AI7,"#,##0.00"),"-","△")&amp;"】"))</f>
        <v>【105.35】</v>
      </c>
      <c r="AJ6" s="20">
        <f>IF(AJ7="",NA(),AJ7)</f>
        <v>0</v>
      </c>
      <c r="AK6" s="20">
        <f t="shared" ref="AK6:AS6" si="5">IF(AK7="",NA(),AK7)</f>
        <v>0</v>
      </c>
      <c r="AL6" s="20">
        <f t="shared" si="5"/>
        <v>0</v>
      </c>
      <c r="AM6" s="20">
        <f t="shared" si="5"/>
        <v>0</v>
      </c>
      <c r="AN6" s="20">
        <f t="shared" si="5"/>
        <v>0</v>
      </c>
      <c r="AO6" s="21">
        <f t="shared" si="5"/>
        <v>148.76</v>
      </c>
      <c r="AP6" s="21">
        <f t="shared" si="5"/>
        <v>179.15</v>
      </c>
      <c r="AQ6" s="21">
        <f t="shared" si="5"/>
        <v>360.63</v>
      </c>
      <c r="AR6" s="21">
        <f t="shared" si="5"/>
        <v>254.91</v>
      </c>
      <c r="AS6" s="21">
        <f t="shared" si="5"/>
        <v>366.52</v>
      </c>
      <c r="AT6" s="20" t="str">
        <f>IF(AT7="","",IF(AT7="-","【-】","【"&amp;SUBSTITUTE(TEXT(AT7,"#,##0.00"),"-","△")&amp;"】"))</f>
        <v>【63.89】</v>
      </c>
      <c r="AU6" s="21" t="str">
        <f>IF(AU7="",NA(),AU7)</f>
        <v>-</v>
      </c>
      <c r="AV6" s="21">
        <f t="shared" ref="AV6:BD6" si="6">IF(AV7="",NA(),AV7)</f>
        <v>4200.53</v>
      </c>
      <c r="AW6" s="21">
        <f t="shared" si="6"/>
        <v>1181.81</v>
      </c>
      <c r="AX6" s="21">
        <f t="shared" si="6"/>
        <v>716.8</v>
      </c>
      <c r="AY6" s="21">
        <f t="shared" si="6"/>
        <v>684.05</v>
      </c>
      <c r="AZ6" s="21">
        <f t="shared" si="6"/>
        <v>129.05000000000001</v>
      </c>
      <c r="BA6" s="21">
        <f t="shared" si="6"/>
        <v>131.47999999999999</v>
      </c>
      <c r="BB6" s="21">
        <f t="shared" si="6"/>
        <v>75.33</v>
      </c>
      <c r="BC6" s="21">
        <f t="shared" si="6"/>
        <v>64.17</v>
      </c>
      <c r="BD6" s="21">
        <f t="shared" si="6"/>
        <v>89.11</v>
      </c>
      <c r="BE6" s="20" t="str">
        <f>IF(BE7="","",IF(BE7="-","【-】","【"&amp;SUBSTITUTE(TEXT(BE7,"#,##0.00"),"-","△")&amp;"】"))</f>
        <v>【44.07】</v>
      </c>
      <c r="BF6" s="21">
        <f>IF(BF7="",NA(),BF7)</f>
        <v>9559.73</v>
      </c>
      <c r="BG6" s="21">
        <f t="shared" ref="BG6:BO6" si="7">IF(BG7="",NA(),BG7)</f>
        <v>9146.06</v>
      </c>
      <c r="BH6" s="21">
        <f t="shared" si="7"/>
        <v>11196.51</v>
      </c>
      <c r="BI6" s="21">
        <f t="shared" si="7"/>
        <v>14045.31</v>
      </c>
      <c r="BJ6" s="21">
        <f t="shared" si="7"/>
        <v>15757.14</v>
      </c>
      <c r="BK6" s="21">
        <f t="shared" si="7"/>
        <v>1223.96</v>
      </c>
      <c r="BL6" s="21">
        <f t="shared" si="7"/>
        <v>1269.1500000000001</v>
      </c>
      <c r="BM6" s="21">
        <f t="shared" si="7"/>
        <v>1087.96</v>
      </c>
      <c r="BN6" s="21">
        <f t="shared" si="7"/>
        <v>1209.45</v>
      </c>
      <c r="BO6" s="21">
        <f t="shared" si="7"/>
        <v>1042.6400000000001</v>
      </c>
      <c r="BP6" s="20" t="str">
        <f>IF(BP7="","",IF(BP7="-","【-】","【"&amp;SUBSTITUTE(TEXT(BP7,"#,##0.00"),"-","△")&amp;"】"))</f>
        <v>【1,201.79】</v>
      </c>
      <c r="BQ6" s="21">
        <f>IF(BQ7="",NA(),BQ7)</f>
        <v>17.97</v>
      </c>
      <c r="BR6" s="21">
        <f t="shared" ref="BR6:BZ6" si="8">IF(BR7="",NA(),BR7)</f>
        <v>18.98</v>
      </c>
      <c r="BS6" s="21">
        <f t="shared" si="8"/>
        <v>22.54</v>
      </c>
      <c r="BT6" s="21">
        <f t="shared" si="8"/>
        <v>20.41</v>
      </c>
      <c r="BU6" s="21">
        <f t="shared" si="8"/>
        <v>17.48</v>
      </c>
      <c r="BV6" s="21">
        <f t="shared" si="8"/>
        <v>61.54</v>
      </c>
      <c r="BW6" s="21">
        <f t="shared" si="8"/>
        <v>63.97</v>
      </c>
      <c r="BX6" s="21">
        <f t="shared" si="8"/>
        <v>59.67</v>
      </c>
      <c r="BY6" s="21">
        <f t="shared" si="8"/>
        <v>55.93</v>
      </c>
      <c r="BZ6" s="21">
        <f t="shared" si="8"/>
        <v>55.76</v>
      </c>
      <c r="CA6" s="20" t="str">
        <f>IF(CA7="","",IF(CA7="-","【-】","【"&amp;SUBSTITUTE(TEXT(CA7,"#,##0.00"),"-","△")&amp;"】"))</f>
        <v>【75.31】</v>
      </c>
      <c r="CB6" s="21">
        <f>IF(CB7="",NA(),CB7)</f>
        <v>977.38</v>
      </c>
      <c r="CC6" s="21">
        <f t="shared" ref="CC6:CK6" si="9">IF(CC7="",NA(),CC7)</f>
        <v>934.73</v>
      </c>
      <c r="CD6" s="21">
        <f t="shared" si="9"/>
        <v>856.03</v>
      </c>
      <c r="CE6" s="21">
        <f t="shared" si="9"/>
        <v>868.77</v>
      </c>
      <c r="CF6" s="21">
        <f t="shared" si="9"/>
        <v>1013.02</v>
      </c>
      <c r="CG6" s="21">
        <f t="shared" si="9"/>
        <v>267.86</v>
      </c>
      <c r="CH6" s="21">
        <f t="shared" si="9"/>
        <v>256.82</v>
      </c>
      <c r="CI6" s="21">
        <f t="shared" si="9"/>
        <v>270.60000000000002</v>
      </c>
      <c r="CJ6" s="21">
        <f t="shared" si="9"/>
        <v>289.60000000000002</v>
      </c>
      <c r="CK6" s="21">
        <f t="shared" si="9"/>
        <v>296.14999999999998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37.08</v>
      </c>
      <c r="CS6" s="21">
        <f t="shared" si="10"/>
        <v>37.46</v>
      </c>
      <c r="CT6" s="21">
        <f t="shared" si="10"/>
        <v>37.65</v>
      </c>
      <c r="CU6" s="21">
        <f t="shared" si="10"/>
        <v>36.71</v>
      </c>
      <c r="CV6" s="21">
        <f t="shared" si="10"/>
        <v>33.799999999999997</v>
      </c>
      <c r="CW6" s="20" t="str">
        <f>IF(CW7="","",IF(CW7="-","【-】","【"&amp;SUBSTITUTE(TEXT(CW7,"#,##0.00"),"-","△")&amp;"】"))</f>
        <v>【42.57】</v>
      </c>
      <c r="CX6" s="21">
        <f>IF(CX7="",NA(),CX7)</f>
        <v>80</v>
      </c>
      <c r="CY6" s="21">
        <f t="shared" ref="CY6:DG6" si="11">IF(CY7="",NA(),CY7)</f>
        <v>80</v>
      </c>
      <c r="CZ6" s="21">
        <f t="shared" si="11"/>
        <v>81.25</v>
      </c>
      <c r="DA6" s="21">
        <f t="shared" si="11"/>
        <v>38.24</v>
      </c>
      <c r="DB6" s="21">
        <f t="shared" si="11"/>
        <v>35.14</v>
      </c>
      <c r="DC6" s="21">
        <f t="shared" si="11"/>
        <v>67.22</v>
      </c>
      <c r="DD6" s="21">
        <f t="shared" si="11"/>
        <v>67.459999999999994</v>
      </c>
      <c r="DE6" s="21">
        <f t="shared" si="11"/>
        <v>67.37</v>
      </c>
      <c r="DF6" s="21">
        <f t="shared" si="11"/>
        <v>70.05</v>
      </c>
      <c r="DG6" s="21">
        <f t="shared" si="11"/>
        <v>67.09</v>
      </c>
      <c r="DH6" s="20" t="str">
        <f>IF(DH7="","",IF(DH7="-","【-】","【"&amp;SUBSTITUTE(TEXT(DH7,"#,##0.00"),"-","△")&amp;"】"))</f>
        <v>【85.24】</v>
      </c>
      <c r="DI6" s="21">
        <f>IF(DI7="",NA(),DI7)</f>
        <v>2.88</v>
      </c>
      <c r="DJ6" s="21">
        <f t="shared" ref="DJ6:DR6" si="12">IF(DJ7="",NA(),DJ7)</f>
        <v>4.83</v>
      </c>
      <c r="DK6" s="21">
        <f t="shared" si="12"/>
        <v>6.69</v>
      </c>
      <c r="DL6" s="21">
        <f t="shared" si="12"/>
        <v>6.94</v>
      </c>
      <c r="DM6" s="21">
        <f t="shared" si="12"/>
        <v>8.51</v>
      </c>
      <c r="DN6" s="21">
        <f t="shared" si="12"/>
        <v>14.76</v>
      </c>
      <c r="DO6" s="21">
        <f t="shared" si="12"/>
        <v>15.02</v>
      </c>
      <c r="DP6" s="21">
        <f t="shared" si="12"/>
        <v>13.2</v>
      </c>
      <c r="DQ6" s="21">
        <f t="shared" si="12"/>
        <v>15.82</v>
      </c>
      <c r="DR6" s="21">
        <f t="shared" si="12"/>
        <v>18.97</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0.02</v>
      </c>
      <c r="EN6" s="20">
        <f t="shared" si="14"/>
        <v>0</v>
      </c>
      <c r="EO6" s="20" t="str">
        <f>IF(EO7="","",IF(EO7="-","【-】","【"&amp;SUBSTITUTE(TEXT(EO7,"#,##0.00"),"-","△")&amp;"】"))</f>
        <v>【0.15】</v>
      </c>
    </row>
    <row r="7" spans="1:148" s="22" customFormat="1" x14ac:dyDescent="0.15">
      <c r="A7" s="14"/>
      <c r="B7" s="23">
        <v>2021</v>
      </c>
      <c r="C7" s="23">
        <v>13455</v>
      </c>
      <c r="D7" s="23">
        <v>46</v>
      </c>
      <c r="E7" s="23">
        <v>17</v>
      </c>
      <c r="F7" s="23">
        <v>4</v>
      </c>
      <c r="G7" s="23">
        <v>0</v>
      </c>
      <c r="H7" s="23" t="s">
        <v>96</v>
      </c>
      <c r="I7" s="23" t="s">
        <v>97</v>
      </c>
      <c r="J7" s="23" t="s">
        <v>98</v>
      </c>
      <c r="K7" s="23" t="s">
        <v>99</v>
      </c>
      <c r="L7" s="23" t="s">
        <v>100</v>
      </c>
      <c r="M7" s="23" t="s">
        <v>101</v>
      </c>
      <c r="N7" s="24" t="s">
        <v>102</v>
      </c>
      <c r="O7" s="24">
        <v>53.51</v>
      </c>
      <c r="P7" s="24">
        <v>0.26</v>
      </c>
      <c r="Q7" s="24" t="s">
        <v>102</v>
      </c>
      <c r="R7" s="24">
        <v>3400</v>
      </c>
      <c r="S7" s="24">
        <v>14456</v>
      </c>
      <c r="T7" s="24">
        <v>368.79</v>
      </c>
      <c r="U7" s="24">
        <v>39.200000000000003</v>
      </c>
      <c r="V7" s="24">
        <v>37</v>
      </c>
      <c r="W7" s="24">
        <v>0.16</v>
      </c>
      <c r="X7" s="24">
        <v>231.25</v>
      </c>
      <c r="Y7" s="24">
        <v>100</v>
      </c>
      <c r="Z7" s="24">
        <v>100.45</v>
      </c>
      <c r="AA7" s="24">
        <v>100.24</v>
      </c>
      <c r="AB7" s="24">
        <v>100.04</v>
      </c>
      <c r="AC7" s="24">
        <v>100.06</v>
      </c>
      <c r="AD7" s="24">
        <v>99.91</v>
      </c>
      <c r="AE7" s="24">
        <v>98.03</v>
      </c>
      <c r="AF7" s="24">
        <v>101.38</v>
      </c>
      <c r="AG7" s="24">
        <v>100.3</v>
      </c>
      <c r="AH7" s="24">
        <v>99.59</v>
      </c>
      <c r="AI7" s="24">
        <v>105.35</v>
      </c>
      <c r="AJ7" s="24">
        <v>0</v>
      </c>
      <c r="AK7" s="24">
        <v>0</v>
      </c>
      <c r="AL7" s="24">
        <v>0</v>
      </c>
      <c r="AM7" s="24">
        <v>0</v>
      </c>
      <c r="AN7" s="24">
        <v>0</v>
      </c>
      <c r="AO7" s="24">
        <v>148.76</v>
      </c>
      <c r="AP7" s="24">
        <v>179.15</v>
      </c>
      <c r="AQ7" s="24">
        <v>360.63</v>
      </c>
      <c r="AR7" s="24">
        <v>254.91</v>
      </c>
      <c r="AS7" s="24">
        <v>366.52</v>
      </c>
      <c r="AT7" s="24">
        <v>63.89</v>
      </c>
      <c r="AU7" s="24" t="s">
        <v>102</v>
      </c>
      <c r="AV7" s="24">
        <v>4200.53</v>
      </c>
      <c r="AW7" s="24">
        <v>1181.81</v>
      </c>
      <c r="AX7" s="24">
        <v>716.8</v>
      </c>
      <c r="AY7" s="24">
        <v>684.05</v>
      </c>
      <c r="AZ7" s="24">
        <v>129.05000000000001</v>
      </c>
      <c r="BA7" s="24">
        <v>131.47999999999999</v>
      </c>
      <c r="BB7" s="24">
        <v>75.33</v>
      </c>
      <c r="BC7" s="24">
        <v>64.17</v>
      </c>
      <c r="BD7" s="24">
        <v>89.11</v>
      </c>
      <c r="BE7" s="24">
        <v>44.07</v>
      </c>
      <c r="BF7" s="24">
        <v>9559.73</v>
      </c>
      <c r="BG7" s="24">
        <v>9146.06</v>
      </c>
      <c r="BH7" s="24">
        <v>11196.51</v>
      </c>
      <c r="BI7" s="24">
        <v>14045.31</v>
      </c>
      <c r="BJ7" s="24">
        <v>15757.14</v>
      </c>
      <c r="BK7" s="24">
        <v>1223.96</v>
      </c>
      <c r="BL7" s="24">
        <v>1269.1500000000001</v>
      </c>
      <c r="BM7" s="24">
        <v>1087.96</v>
      </c>
      <c r="BN7" s="24">
        <v>1209.45</v>
      </c>
      <c r="BO7" s="24">
        <v>1042.6400000000001</v>
      </c>
      <c r="BP7" s="24">
        <v>1201.79</v>
      </c>
      <c r="BQ7" s="24">
        <v>17.97</v>
      </c>
      <c r="BR7" s="24">
        <v>18.98</v>
      </c>
      <c r="BS7" s="24">
        <v>22.54</v>
      </c>
      <c r="BT7" s="24">
        <v>20.41</v>
      </c>
      <c r="BU7" s="24">
        <v>17.48</v>
      </c>
      <c r="BV7" s="24">
        <v>61.54</v>
      </c>
      <c r="BW7" s="24">
        <v>63.97</v>
      </c>
      <c r="BX7" s="24">
        <v>59.67</v>
      </c>
      <c r="BY7" s="24">
        <v>55.93</v>
      </c>
      <c r="BZ7" s="24">
        <v>55.76</v>
      </c>
      <c r="CA7" s="24">
        <v>75.31</v>
      </c>
      <c r="CB7" s="24">
        <v>977.38</v>
      </c>
      <c r="CC7" s="24">
        <v>934.73</v>
      </c>
      <c r="CD7" s="24">
        <v>856.03</v>
      </c>
      <c r="CE7" s="24">
        <v>868.77</v>
      </c>
      <c r="CF7" s="24">
        <v>1013.02</v>
      </c>
      <c r="CG7" s="24">
        <v>267.86</v>
      </c>
      <c r="CH7" s="24">
        <v>256.82</v>
      </c>
      <c r="CI7" s="24">
        <v>270.60000000000002</v>
      </c>
      <c r="CJ7" s="24">
        <v>289.60000000000002</v>
      </c>
      <c r="CK7" s="24">
        <v>296.14999999999998</v>
      </c>
      <c r="CL7" s="24">
        <v>216.39</v>
      </c>
      <c r="CM7" s="24" t="s">
        <v>102</v>
      </c>
      <c r="CN7" s="24" t="s">
        <v>102</v>
      </c>
      <c r="CO7" s="24" t="s">
        <v>102</v>
      </c>
      <c r="CP7" s="24" t="s">
        <v>102</v>
      </c>
      <c r="CQ7" s="24" t="s">
        <v>102</v>
      </c>
      <c r="CR7" s="24">
        <v>37.08</v>
      </c>
      <c r="CS7" s="24">
        <v>37.46</v>
      </c>
      <c r="CT7" s="24">
        <v>37.65</v>
      </c>
      <c r="CU7" s="24">
        <v>36.71</v>
      </c>
      <c r="CV7" s="24">
        <v>33.799999999999997</v>
      </c>
      <c r="CW7" s="24">
        <v>42.57</v>
      </c>
      <c r="CX7" s="24">
        <v>80</v>
      </c>
      <c r="CY7" s="24">
        <v>80</v>
      </c>
      <c r="CZ7" s="24">
        <v>81.25</v>
      </c>
      <c r="DA7" s="24">
        <v>38.24</v>
      </c>
      <c r="DB7" s="24">
        <v>35.14</v>
      </c>
      <c r="DC7" s="24">
        <v>67.22</v>
      </c>
      <c r="DD7" s="24">
        <v>67.459999999999994</v>
      </c>
      <c r="DE7" s="24">
        <v>67.37</v>
      </c>
      <c r="DF7" s="24">
        <v>70.05</v>
      </c>
      <c r="DG7" s="24">
        <v>67.09</v>
      </c>
      <c r="DH7" s="24">
        <v>85.24</v>
      </c>
      <c r="DI7" s="24">
        <v>2.88</v>
      </c>
      <c r="DJ7" s="24">
        <v>4.83</v>
      </c>
      <c r="DK7" s="24">
        <v>6.69</v>
      </c>
      <c r="DL7" s="24">
        <v>6.94</v>
      </c>
      <c r="DM7" s="24">
        <v>8.51</v>
      </c>
      <c r="DN7" s="24">
        <v>14.76</v>
      </c>
      <c r="DO7" s="24">
        <v>15.02</v>
      </c>
      <c r="DP7" s="24">
        <v>13.2</v>
      </c>
      <c r="DQ7" s="24">
        <v>15.82</v>
      </c>
      <c r="DR7" s="24">
        <v>18.97</v>
      </c>
      <c r="DS7" s="24">
        <v>25.87</v>
      </c>
      <c r="DT7" s="24">
        <v>0</v>
      </c>
      <c r="DU7" s="24">
        <v>0</v>
      </c>
      <c r="DV7" s="24">
        <v>0</v>
      </c>
      <c r="DW7" s="24">
        <v>0</v>
      </c>
      <c r="DX7" s="24">
        <v>0</v>
      </c>
      <c r="DY7" s="24">
        <v>0</v>
      </c>
      <c r="DZ7" s="24">
        <v>0</v>
      </c>
      <c r="EA7" s="24">
        <v>0</v>
      </c>
      <c r="EB7" s="24">
        <v>0</v>
      </c>
      <c r="EC7" s="24">
        <v>0</v>
      </c>
      <c r="ED7" s="24">
        <v>0.01</v>
      </c>
      <c r="EE7" s="24">
        <v>0</v>
      </c>
      <c r="EF7" s="24">
        <v>0</v>
      </c>
      <c r="EG7" s="24">
        <v>0</v>
      </c>
      <c r="EH7" s="24">
        <v>0</v>
      </c>
      <c r="EI7" s="24">
        <v>0</v>
      </c>
      <c r="EJ7" s="24">
        <v>0.13</v>
      </c>
      <c r="EK7" s="24">
        <v>0.09</v>
      </c>
      <c r="EL7" s="24">
        <v>0.06</v>
      </c>
      <c r="EM7" s="24">
        <v>0.02</v>
      </c>
      <c r="EN7" s="24">
        <v>0</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梶谷 光兵</cp:lastModifiedBy>
  <cp:lastPrinted>2023-02-24T07:19:23Z</cp:lastPrinted>
  <dcterms:created xsi:type="dcterms:W3CDTF">2023-01-12T23:36:55Z</dcterms:created>
  <dcterms:modified xsi:type="dcterms:W3CDTF">2023-02-24T07:19:26Z</dcterms:modified>
  <cp:category/>
</cp:coreProperties>
</file>