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tanzaki-h\Desktop\"/>
    </mc:Choice>
  </mc:AlternateContent>
  <xr:revisionPtr revIDLastSave="0" documentId="8_{25594343-AFDC-4DD9-B7BA-D12953CF5D1B}" xr6:coauthVersionLast="36" xr6:coauthVersionMax="36" xr10:uidLastSave="{00000000-0000-0000-0000-000000000000}"/>
  <workbookProtection workbookAlgorithmName="SHA-512" workbookHashValue="ZY0S4WnvwGeZZfYZnfRR9VsMPSFsQS6udtUd98TJpKL9c0yoEP7mI9DsSWSa/PEglmYhvI9zrdJ1mh54Daq1Tg==" workbookSaltValue="EdQYYbEKxb6fCnkGfcEhww==" workbookSpinCount="100000" lockStructure="1"/>
  <bookViews>
    <workbookView xWindow="0" yWindow="0" windowWidth="20490" windowHeight="753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Q6" i="5"/>
  <c r="P6" i="5"/>
  <c r="O6" i="5"/>
  <c r="I10" i="4" s="1"/>
  <c r="N6" i="5"/>
  <c r="B10" i="4" s="1"/>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G85" i="4"/>
  <c r="BB10" i="4"/>
  <c r="AD10" i="4"/>
  <c r="W10" i="4"/>
  <c r="P10" i="4"/>
  <c r="B8" i="4"/>
</calcChain>
</file>

<file path=xl/sharedStrings.xml><?xml version="1.0" encoding="utf-8"?>
<sst xmlns="http://schemas.openxmlformats.org/spreadsheetml/2006/main" count="240" uniqueCount="117">
  <si>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</si>
  <si>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</si>
  <si>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</si>
  <si>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</si>
  <si>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</si>
  <si>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</si>
  <si>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</si>
  <si>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</si>
  <si>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</si>
  <si>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</si>
  <si>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</si>
  <si>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</si>
  <si>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</si>
  <si>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</si>
  <si>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</si>
  <si>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</si>
  <si>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</si>
  <si>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</si>
  <si>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</si>
  <si>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</si>
  <si>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</si>
  <si>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</si>
  <si>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</si>
  <si>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</si>
  <si>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</si>
  <si>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</si>
  <si>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</si>
  <si>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</si>
  <si>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</si>
  <si>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</si>
  <si>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</si>
  <si>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</si>
  <si>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</si>
  <si>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</si>
  <si>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</si>
  <si>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</si>
  <si>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</si>
  <si>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</si>
  <si>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</si>
  <si>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</si>
  <si>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</si>
  <si>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</si>
  <si>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</si>
  <si>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</si>
  <si>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</si>
  <si>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</si>
  <si>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</si>
  <si>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</si>
  <si>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</si>
  <si>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</si>
  <si>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</si>
  <si>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</si>
  <si>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</si>
  <si>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</si>
  <si>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</si>
  <si>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</si>
  <si>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</si>
  <si>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</si>
  <si>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</si>
  <si>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</si>
  <si>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</si>
  <si>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</si>
  <si>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</si>
  <si>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</si>
  <si>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</si>
  <si>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</si>
  <si>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</si>
  <si>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</si>
  <si>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</si>
  <si>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</si>
  <si>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</si>
  <si>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</si>
  <si>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</si>
  <si>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</si>
  <si>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</si>
  <si>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</si>
  <si>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</si>
  <si>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</si>
  <si>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</si>
  <si>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</si>
  <si>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</si>
  <si>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</si>
  <si>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</si>
  <si>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</si>
  <si>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</si>
  <si>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</si>
  <si>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</si>
  <si>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</si>
  <si>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</si>
  <si>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</si>
  <si>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</si>
  <si>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</si>
  <si>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</si>
  <si>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</si>
  <si>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</si>
  <si>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</si>
  <si>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森町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</si>
  <si>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</si>
  <si>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</si>
  <si>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</si>
  <si>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</si>
  <si>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</si>
  <si>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</si>
  <si>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</si>
  <si>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</si>
  <si>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</si>
  <si>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</si>
  <si>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</si>
  <si>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</si>
  <si>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</si>
  <si>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</si>
  <si>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</si>
  <si>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</si>
  <si>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</si>
  <si>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①経常収支比率は、類似自治体の平均値を下回っているが、単年度収支は100％であり、収支バランスが保たれている。　　　　　　　　　　　　　　　　　　      ②累積欠損金比率は、0％となっており、経営改善が図られている。
③流動比率は類似自治体の平均値を上回る率となっているが、今後、企業債の償還が増加するため、注視する必要がある。
④企業債残高対事業規模比率は、供用開始から間もないため、普及率が低く整備事業に費やされた企業債残高の割合が高いことから、類似団体平均値を大きく上回る率となっている。
⑤経費回収率は、接続件数が少なく、経費が賄われていないため、類似団体平均値以下の率となっている。
⑥汚水処理原価は、地理的要因や供用開始年度等の要因で有収水量が過少となり、コストが嵩んでいるため、類似団体平均値を上回る率となっている。　　　　　　　　　　　　　　　　　　　　　　　      ⑦施設利用率は、地理的要因から他自治体の処理施設を利用しているため、計上されていない。　　　　　　　　　　　　　　　　　　　　　　　    　⑧令和元年度において水洗化件数が増加し、前年度より水洗化率が向上した。現状、類似団体平均値を上回る率となっている。</t>
    <rPh sb="9" eb="11">
      <t>ルイジ</t>
    </rPh>
    <rPh sb="11" eb="14">
      <t>ジチタイ</t>
    </rPh>
    <rPh sb="15" eb="18">
      <t>ヘイキンチ</t>
    </rPh>
    <rPh sb="19" eb="21">
      <t>シタマワ</t>
    </rPh>
    <rPh sb="117" eb="119">
      <t>ルイジ</t>
    </rPh>
    <rPh sb="119" eb="122">
      <t>ジチタイ</t>
    </rPh>
    <rPh sb="123" eb="126">
      <t>ヘイキンチ</t>
    </rPh>
    <rPh sb="127" eb="129">
      <t>ウワマワ</t>
    </rPh>
    <rPh sb="130" eb="131">
      <t>リツ</t>
    </rPh>
    <rPh sb="139" eb="141">
      <t>コンゴ</t>
    </rPh>
    <rPh sb="142" eb="144">
      <t>キギョウ</t>
    </rPh>
    <rPh sb="144" eb="145">
      <t>サイ</t>
    </rPh>
    <rPh sb="146" eb="148">
      <t>ショウカン</t>
    </rPh>
    <rPh sb="149" eb="151">
      <t>ゾウカ</t>
    </rPh>
    <rPh sb="156" eb="158">
      <t>チュウシ</t>
    </rPh>
    <rPh sb="160" eb="162">
      <t>ヒツヨウ</t>
    </rPh>
    <rPh sb="468" eb="469">
      <t>レイ</t>
    </rPh>
    <rPh sb="469" eb="470">
      <t>ワ</t>
    </rPh>
    <rPh sb="470" eb="471">
      <t>ガン</t>
    </rPh>
    <rPh sb="480" eb="482">
      <t>ケンスウ</t>
    </rPh>
    <rPh sb="483" eb="485">
      <t>ゾウカ</t>
    </rPh>
    <rPh sb="487" eb="490">
      <t>ゼンネンド</t>
    </rPh>
    <rPh sb="492" eb="495">
      <t>スイセンカ</t>
    </rPh>
    <rPh sb="495" eb="496">
      <t>リツ</t>
    </rPh>
    <rPh sb="497" eb="499">
      <t>コウジョウ</t>
    </rPh>
    <rPh sb="502" eb="504">
      <t>ゲンジョウ</t>
    </rPh>
    <phoneticPr fontId="4"/>
  </si>
  <si>
    <t xml:space="preserve">①有形固定資産原価償却率は、供用開始から５年目であるため、僅かな率となっている。　　　　　　　　　　　　　　　　　　　　　
②管渠老朽化率は、新設管渠のため、0％となっている。　　　　　
③管渠改善率は、更新した管渠が無いため、0％となっている。 </t>
    <phoneticPr fontId="4"/>
  </si>
  <si>
    <t>下水道経営は、供用開始から５年目のため、普及率が低い状況にありますが、経営の効率化に努めるとともに、水洗化普及率の向上を目途とし、経営の安定化を図りたい。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</si>
</sst>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90-4C12-9D87-2D26DAC9D1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0C90-4C12-9D87-2D26DAC9D1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37-4CB6-B833-0A7419C844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9637-4CB6-B833-0A7419C844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81.819999999999993</c:v>
                </c:pt>
                <c:pt idx="1">
                  <c:v>69.23</c:v>
                </c:pt>
                <c:pt idx="2">
                  <c:v>80</c:v>
                </c:pt>
                <c:pt idx="3">
                  <c:v>80</c:v>
                </c:pt>
                <c:pt idx="4">
                  <c:v>81.25</c:v>
                </c:pt>
              </c:numCache>
            </c:numRef>
          </c:val>
          <c:extLst>
            <c:ext xmlns:c16="http://schemas.microsoft.com/office/drawing/2014/chart" uri="{C3380CC4-5D6E-409C-BE32-E72D297353CC}">
              <c16:uniqueId val="{00000000-9BB7-4778-AEB8-F03FE2E759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9BB7-4778-AEB8-F03FE2E759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101.47</c:v>
                </c:pt>
                <c:pt idx="1">
                  <c:v>100</c:v>
                </c:pt>
                <c:pt idx="2">
                  <c:v>100</c:v>
                </c:pt>
                <c:pt idx="3">
                  <c:v>100.45</c:v>
                </c:pt>
                <c:pt idx="4">
                  <c:v>100.24</c:v>
                </c:pt>
              </c:numCache>
            </c:numRef>
          </c:val>
          <c:extLst>
            <c:ext xmlns:c16="http://schemas.microsoft.com/office/drawing/2014/chart" uri="{C3380CC4-5D6E-409C-BE32-E72D297353CC}">
              <c16:uniqueId val="{00000000-5869-4033-B893-DD09FA8166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99.91</c:v>
                </c:pt>
                <c:pt idx="3">
                  <c:v>98.03</c:v>
                </c:pt>
                <c:pt idx="4">
                  <c:v>101.38</c:v>
                </c:pt>
              </c:numCache>
            </c:numRef>
          </c:val>
          <c:smooth val="0"/>
          <c:extLst>
            <c:ext xmlns:c16="http://schemas.microsoft.com/office/drawing/2014/chart" uri="{C3380CC4-5D6E-409C-BE32-E72D297353CC}">
              <c16:uniqueId val="{00000001-5869-4033-B893-DD09FA8166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0.28999999999999998</c:v>
                </c:pt>
                <c:pt idx="1">
                  <c:v>1.27</c:v>
                </c:pt>
                <c:pt idx="2">
                  <c:v>2.88</c:v>
                </c:pt>
                <c:pt idx="3">
                  <c:v>4.83</c:v>
                </c:pt>
                <c:pt idx="4">
                  <c:v>6.69</c:v>
                </c:pt>
              </c:numCache>
            </c:numRef>
          </c:val>
          <c:extLst>
            <c:ext xmlns:c16="http://schemas.microsoft.com/office/drawing/2014/chart" uri="{C3380CC4-5D6E-409C-BE32-E72D297353CC}">
              <c16:uniqueId val="{00000000-7657-4FBA-A309-E673D5EFCC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14.76</c:v>
                </c:pt>
                <c:pt idx="3">
                  <c:v>15.02</c:v>
                </c:pt>
                <c:pt idx="4">
                  <c:v>13.2</c:v>
                </c:pt>
              </c:numCache>
            </c:numRef>
          </c:val>
          <c:smooth val="0"/>
          <c:extLst>
            <c:ext xmlns:c16="http://schemas.microsoft.com/office/drawing/2014/chart" uri="{C3380CC4-5D6E-409C-BE32-E72D297353CC}">
              <c16:uniqueId val="{00000001-7657-4FBA-A309-E673D5EFCC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FF-4F9A-BD38-A009660C16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FF-4F9A-BD38-A009660C16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08-4CA2-9FC3-12C76C9F4A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148.76</c:v>
                </c:pt>
                <c:pt idx="3">
                  <c:v>179.15</c:v>
                </c:pt>
                <c:pt idx="4">
                  <c:v>360.63</c:v>
                </c:pt>
              </c:numCache>
            </c:numRef>
          </c:val>
          <c:smooth val="0"/>
          <c:extLst>
            <c:ext xmlns:c16="http://schemas.microsoft.com/office/drawing/2014/chart" uri="{C3380CC4-5D6E-409C-BE32-E72D297353CC}">
              <c16:uniqueId val="{00000001-D608-4CA2-9FC3-12C76C9F4A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4200.53</c:v>
                </c:pt>
                <c:pt idx="4">
                  <c:v>1181.81</c:v>
                </c:pt>
              </c:numCache>
            </c:numRef>
          </c:val>
          <c:extLst>
            <c:ext xmlns:c16="http://schemas.microsoft.com/office/drawing/2014/chart" uri="{C3380CC4-5D6E-409C-BE32-E72D297353CC}">
              <c16:uniqueId val="{00000000-5CC0-4525-A608-3C0554AF63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129.05000000000001</c:v>
                </c:pt>
                <c:pt idx="3">
                  <c:v>131.47999999999999</c:v>
                </c:pt>
                <c:pt idx="4">
                  <c:v>75.33</c:v>
                </c:pt>
              </c:numCache>
            </c:numRef>
          </c:val>
          <c:smooth val="0"/>
          <c:extLst>
            <c:ext xmlns:c16="http://schemas.microsoft.com/office/drawing/2014/chart" uri="{C3380CC4-5D6E-409C-BE32-E72D297353CC}">
              <c16:uniqueId val="{00000001-5CC0-4525-A608-3C0554AF63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7501.14</c:v>
                </c:pt>
                <c:pt idx="1">
                  <c:v>9816.43</c:v>
                </c:pt>
                <c:pt idx="2">
                  <c:v>9559.73</c:v>
                </c:pt>
                <c:pt idx="3">
                  <c:v>9146.06</c:v>
                </c:pt>
                <c:pt idx="4">
                  <c:v>11196.51</c:v>
                </c:pt>
              </c:numCache>
            </c:numRef>
          </c:val>
          <c:extLst>
            <c:ext xmlns:c16="http://schemas.microsoft.com/office/drawing/2014/chart" uri="{C3380CC4-5D6E-409C-BE32-E72D297353CC}">
              <c16:uniqueId val="{00000000-4111-48DC-947F-A7528D53E5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4111-48DC-947F-A7528D53E5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24.61</c:v>
                </c:pt>
                <c:pt idx="1">
                  <c:v>5.83</c:v>
                </c:pt>
                <c:pt idx="2">
                  <c:v>17.97</c:v>
                </c:pt>
                <c:pt idx="3">
                  <c:v>18.98</c:v>
                </c:pt>
                <c:pt idx="4">
                  <c:v>22.54</c:v>
                </c:pt>
              </c:numCache>
            </c:numRef>
          </c:val>
          <c:extLst>
            <c:ext xmlns:c16="http://schemas.microsoft.com/office/drawing/2014/chart" uri="{C3380CC4-5D6E-409C-BE32-E72D297353CC}">
              <c16:uniqueId val="{00000000-3393-4B2F-A3D0-C1C7255441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3393-4B2F-A3D0-C1C7255441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888.75</c:v>
                </c:pt>
                <c:pt idx="1">
                  <c:v>3757.67</c:v>
                </c:pt>
                <c:pt idx="2">
                  <c:v>977.38</c:v>
                </c:pt>
                <c:pt idx="3">
                  <c:v>934.73</c:v>
                </c:pt>
                <c:pt idx="4">
                  <c:v>856.03</c:v>
                </c:pt>
              </c:numCache>
            </c:numRef>
          </c:val>
          <c:extLst>
            <c:ext xmlns:c16="http://schemas.microsoft.com/office/drawing/2014/chart" uri="{C3380CC4-5D6E-409C-BE32-E72D297353CC}">
              <c16:uniqueId val="{00000000-0740-45AE-9AEB-75408F1701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0740-45AE-9AEB-75408F1701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15230</v>
      </c>
      <c r="AM8" s="69"/>
      <c r="AN8" s="69"/>
      <c r="AO8" s="69"/>
      <c r="AP8" s="69"/>
      <c r="AQ8" s="69"/>
      <c r="AR8" s="69"/>
      <c r="AS8" s="69"/>
      <c r="AT8" s="68">
        <f>データ!T6</f>
        <v>368.79</v>
      </c>
      <c r="AU8" s="68"/>
      <c r="AV8" s="68"/>
      <c r="AW8" s="68"/>
      <c r="AX8" s="68"/>
      <c r="AY8" s="68"/>
      <c r="AZ8" s="68"/>
      <c r="BA8" s="68"/>
      <c r="BB8" s="68">
        <f>データ!U6</f>
        <v>41.3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53.4</v>
      </c>
      <c r="J10" s="68"/>
      <c r="K10" s="68"/>
      <c r="L10" s="68"/>
      <c r="M10" s="68"/>
      <c r="N10" s="68"/>
      <c r="O10" s="68"/>
      <c r="P10" s="68">
        <f>データ!P6</f>
        <v>0.11</v>
      </c>
      <c r="Q10" s="68"/>
      <c r="R10" s="68"/>
      <c r="S10" s="68"/>
      <c r="T10" s="68"/>
      <c r="U10" s="68"/>
      <c r="V10" s="68"/>
      <c r="W10" s="68" t="str">
        <f>データ!Q6</f>
        <v>-</v>
      </c>
      <c r="X10" s="68"/>
      <c r="Y10" s="68"/>
      <c r="Z10" s="68"/>
      <c r="AA10" s="68"/>
      <c r="AB10" s="68"/>
      <c r="AC10" s="68"/>
      <c r="AD10" s="69">
        <f>データ!R6</f>
        <v>3400</v>
      </c>
      <c r="AE10" s="69"/>
      <c r="AF10" s="69"/>
      <c r="AG10" s="69"/>
      <c r="AH10" s="69"/>
      <c r="AI10" s="69"/>
      <c r="AJ10" s="69"/>
      <c r="AK10" s="2"/>
      <c r="AL10" s="69">
        <f>データ!V6</f>
        <v>16</v>
      </c>
      <c r="AM10" s="69"/>
      <c r="AN10" s="69"/>
      <c r="AO10" s="69"/>
      <c r="AP10" s="69"/>
      <c r="AQ10" s="69"/>
      <c r="AR10" s="69"/>
      <c r="AS10" s="69"/>
      <c r="AT10" s="68">
        <f>データ!W6</f>
        <v>0.13</v>
      </c>
      <c r="AU10" s="68"/>
      <c r="AV10" s="68"/>
      <c r="AW10" s="68"/>
      <c r="AX10" s="68"/>
      <c r="AY10" s="68"/>
      <c r="AZ10" s="68"/>
      <c r="BA10" s="68"/>
      <c r="BB10" s="68">
        <f>データ!X6</f>
        <v>123.08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4LRL7vZjA8hqaFcAi0utv3xnIMxdqTXQtexGFkFIpodln87e8neWB6XZGVmkLizshj+MIe6YGRZeLMiB8+eiFg==" saltValue="6bTe13uLPJTY+s0XV5pE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13455</v>
      </c>
      <c r="D6" s="33">
        <f t="shared" si="3"/>
        <v>46</v>
      </c>
      <c r="E6" s="33">
        <f t="shared" si="3"/>
        <v>17</v>
      </c>
      <c r="F6" s="33">
        <f t="shared" si="3"/>
        <v>4</v>
      </c>
      <c r="G6" s="33">
        <f t="shared" si="3"/>
        <v>0</v>
      </c>
      <c r="H6" s="33" t="str">
        <f t="shared" si="3"/>
        <v>北海道　森町</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53.4</v>
      </c>
      <c r="P6" s="34">
        <f t="shared" si="3"/>
        <v>0.11</v>
      </c>
      <c r="Q6" s="34" t="str">
        <f t="shared" si="3"/>
        <v>-</v>
      </c>
      <c r="R6" s="34">
        <f t="shared" si="3"/>
        <v>3400</v>
      </c>
      <c r="S6" s="34">
        <f t="shared" si="3"/>
        <v>15230</v>
      </c>
      <c r="T6" s="34">
        <f t="shared" si="3"/>
        <v>368.79</v>
      </c>
      <c r="U6" s="34">
        <f t="shared" si="3"/>
        <v>41.3</v>
      </c>
      <c r="V6" s="34">
        <f t="shared" si="3"/>
        <v>16</v>
      </c>
      <c r="W6" s="34">
        <f t="shared" si="3"/>
        <v>0.13</v>
      </c>
      <c r="X6" s="34">
        <f t="shared" si="3"/>
        <v>123.08</v>
      </c>
      <c r="Y6" s="35">
        <f>IF(Y7="",NA(),Y7)</f>
        <v>101.47</v>
      </c>
      <c r="Z6" s="35">
        <f t="shared" ref="Z6:AH6" si="4">IF(Z7="",NA(),Z7)</f>
        <v>100</v>
      </c>
      <c r="AA6" s="35">
        <f t="shared" si="4"/>
        <v>100</v>
      </c>
      <c r="AB6" s="35">
        <f t="shared" si="4"/>
        <v>100.45</v>
      </c>
      <c r="AC6" s="35">
        <f t="shared" si="4"/>
        <v>100.24</v>
      </c>
      <c r="AD6" s="35">
        <f t="shared" si="4"/>
        <v>98.32</v>
      </c>
      <c r="AE6" s="35">
        <f t="shared" si="4"/>
        <v>98.04</v>
      </c>
      <c r="AF6" s="35">
        <f t="shared" si="4"/>
        <v>99.91</v>
      </c>
      <c r="AG6" s="35">
        <f t="shared" si="4"/>
        <v>98.03</v>
      </c>
      <c r="AH6" s="35">
        <f t="shared" si="4"/>
        <v>101.38</v>
      </c>
      <c r="AI6" s="34" t="str">
        <f>IF(AI7="","",IF(AI7="-","【-】","【"&amp;SUBSTITUTE(TEXT(AI7,"#,##0.00"),"-","△")&amp;"】"))</f>
        <v>【102.87】</v>
      </c>
      <c r="AJ6" s="34">
        <f>IF(AJ7="",NA(),AJ7)</f>
        <v>0</v>
      </c>
      <c r="AK6" s="34">
        <f t="shared" ref="AK6:AS6" si="5">IF(AK7="",NA(),AK7)</f>
        <v>0</v>
      </c>
      <c r="AL6" s="34">
        <f t="shared" si="5"/>
        <v>0</v>
      </c>
      <c r="AM6" s="34">
        <f t="shared" si="5"/>
        <v>0</v>
      </c>
      <c r="AN6" s="34">
        <f t="shared" si="5"/>
        <v>0</v>
      </c>
      <c r="AO6" s="35">
        <f t="shared" si="5"/>
        <v>201.29</v>
      </c>
      <c r="AP6" s="35">
        <f t="shared" si="5"/>
        <v>208.1</v>
      </c>
      <c r="AQ6" s="35">
        <f t="shared" si="5"/>
        <v>148.76</v>
      </c>
      <c r="AR6" s="35">
        <f t="shared" si="5"/>
        <v>179.15</v>
      </c>
      <c r="AS6" s="35">
        <f t="shared" si="5"/>
        <v>360.63</v>
      </c>
      <c r="AT6" s="34" t="str">
        <f>IF(AT7="","",IF(AT7="-","【-】","【"&amp;SUBSTITUTE(TEXT(AT7,"#,##0.00"),"-","△")&amp;"】"))</f>
        <v>【76.63】</v>
      </c>
      <c r="AU6" s="35" t="str">
        <f>IF(AU7="",NA(),AU7)</f>
        <v>-</v>
      </c>
      <c r="AV6" s="35" t="str">
        <f t="shared" ref="AV6:BD6" si="6">IF(AV7="",NA(),AV7)</f>
        <v>-</v>
      </c>
      <c r="AW6" s="35" t="str">
        <f t="shared" si="6"/>
        <v>-</v>
      </c>
      <c r="AX6" s="35">
        <f t="shared" si="6"/>
        <v>4200.53</v>
      </c>
      <c r="AY6" s="35">
        <f t="shared" si="6"/>
        <v>1181.81</v>
      </c>
      <c r="AZ6" s="35">
        <f t="shared" si="6"/>
        <v>81.19</v>
      </c>
      <c r="BA6" s="35">
        <f t="shared" si="6"/>
        <v>75.290000000000006</v>
      </c>
      <c r="BB6" s="35">
        <f t="shared" si="6"/>
        <v>129.05000000000001</v>
      </c>
      <c r="BC6" s="35">
        <f t="shared" si="6"/>
        <v>131.47999999999999</v>
      </c>
      <c r="BD6" s="35">
        <f t="shared" si="6"/>
        <v>75.33</v>
      </c>
      <c r="BE6" s="34" t="str">
        <f>IF(BE7="","",IF(BE7="-","【-】","【"&amp;SUBSTITUTE(TEXT(BE7,"#,##0.00"),"-","△")&amp;"】"))</f>
        <v>【49.61】</v>
      </c>
      <c r="BF6" s="35">
        <f>IF(BF7="",NA(),BF7)</f>
        <v>7501.14</v>
      </c>
      <c r="BG6" s="35">
        <f t="shared" ref="BG6:BO6" si="7">IF(BG7="",NA(),BG7)</f>
        <v>9816.43</v>
      </c>
      <c r="BH6" s="35">
        <f t="shared" si="7"/>
        <v>9559.73</v>
      </c>
      <c r="BI6" s="35">
        <f t="shared" si="7"/>
        <v>9146.06</v>
      </c>
      <c r="BJ6" s="35">
        <f t="shared" si="7"/>
        <v>11196.51</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24.61</v>
      </c>
      <c r="BR6" s="35">
        <f t="shared" ref="BR6:BZ6" si="8">IF(BR7="",NA(),BR7)</f>
        <v>5.83</v>
      </c>
      <c r="BS6" s="35">
        <f t="shared" si="8"/>
        <v>17.97</v>
      </c>
      <c r="BT6" s="35">
        <f t="shared" si="8"/>
        <v>18.98</v>
      </c>
      <c r="BU6" s="35">
        <f t="shared" si="8"/>
        <v>22.54</v>
      </c>
      <c r="BV6" s="35">
        <f t="shared" si="8"/>
        <v>49.22</v>
      </c>
      <c r="BW6" s="35">
        <f t="shared" si="8"/>
        <v>53.7</v>
      </c>
      <c r="BX6" s="35">
        <f t="shared" si="8"/>
        <v>61.54</v>
      </c>
      <c r="BY6" s="35">
        <f t="shared" si="8"/>
        <v>63.97</v>
      </c>
      <c r="BZ6" s="35">
        <f t="shared" si="8"/>
        <v>59.67</v>
      </c>
      <c r="CA6" s="34" t="str">
        <f>IF(CA7="","",IF(CA7="-","【-】","【"&amp;SUBSTITUTE(TEXT(CA7,"#,##0.00"),"-","△")&amp;"】"))</f>
        <v>【74.17】</v>
      </c>
      <c r="CB6" s="35">
        <f>IF(CB7="",NA(),CB7)</f>
        <v>888.75</v>
      </c>
      <c r="CC6" s="35">
        <f t="shared" ref="CC6:CK6" si="9">IF(CC7="",NA(),CC7)</f>
        <v>3757.67</v>
      </c>
      <c r="CD6" s="35">
        <f t="shared" si="9"/>
        <v>977.38</v>
      </c>
      <c r="CE6" s="35">
        <f t="shared" si="9"/>
        <v>934.73</v>
      </c>
      <c r="CF6" s="35">
        <f t="shared" si="9"/>
        <v>856.03</v>
      </c>
      <c r="CG6" s="35">
        <f t="shared" si="9"/>
        <v>332.02</v>
      </c>
      <c r="CH6" s="35">
        <f t="shared" si="9"/>
        <v>300.35000000000002</v>
      </c>
      <c r="CI6" s="35">
        <f t="shared" si="9"/>
        <v>267.86</v>
      </c>
      <c r="CJ6" s="35">
        <f t="shared" si="9"/>
        <v>256.82</v>
      </c>
      <c r="CK6" s="35">
        <f t="shared" si="9"/>
        <v>270.60000000000002</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37.72</v>
      </c>
      <c r="CT6" s="35">
        <f t="shared" si="10"/>
        <v>37.08</v>
      </c>
      <c r="CU6" s="35">
        <f t="shared" si="10"/>
        <v>37.46</v>
      </c>
      <c r="CV6" s="35">
        <f t="shared" si="10"/>
        <v>37.65</v>
      </c>
      <c r="CW6" s="34" t="str">
        <f>IF(CW7="","",IF(CW7="-","【-】","【"&amp;SUBSTITUTE(TEXT(CW7,"#,##0.00"),"-","△")&amp;"】"))</f>
        <v>【42.86】</v>
      </c>
      <c r="CX6" s="35">
        <f>IF(CX7="",NA(),CX7)</f>
        <v>81.819999999999993</v>
      </c>
      <c r="CY6" s="35">
        <f t="shared" ref="CY6:DG6" si="11">IF(CY7="",NA(),CY7)</f>
        <v>69.23</v>
      </c>
      <c r="CZ6" s="35">
        <f t="shared" si="11"/>
        <v>80</v>
      </c>
      <c r="DA6" s="35">
        <f t="shared" si="11"/>
        <v>80</v>
      </c>
      <c r="DB6" s="35">
        <f t="shared" si="11"/>
        <v>81.25</v>
      </c>
      <c r="DC6" s="35">
        <f t="shared" si="11"/>
        <v>68.83</v>
      </c>
      <c r="DD6" s="35">
        <f t="shared" si="11"/>
        <v>68.459999999999994</v>
      </c>
      <c r="DE6" s="35">
        <f t="shared" si="11"/>
        <v>67.22</v>
      </c>
      <c r="DF6" s="35">
        <f t="shared" si="11"/>
        <v>67.459999999999994</v>
      </c>
      <c r="DG6" s="35">
        <f t="shared" si="11"/>
        <v>67.37</v>
      </c>
      <c r="DH6" s="34" t="str">
        <f>IF(DH7="","",IF(DH7="-","【-】","【"&amp;SUBSTITUTE(TEXT(DH7,"#,##0.00"),"-","△")&amp;"】"))</f>
        <v>【84.20】</v>
      </c>
      <c r="DI6" s="35">
        <f>IF(DI7="",NA(),DI7)</f>
        <v>0.28999999999999998</v>
      </c>
      <c r="DJ6" s="35">
        <f t="shared" ref="DJ6:DR6" si="12">IF(DJ7="",NA(),DJ7)</f>
        <v>1.27</v>
      </c>
      <c r="DK6" s="35">
        <f t="shared" si="12"/>
        <v>2.88</v>
      </c>
      <c r="DL6" s="35">
        <f t="shared" si="12"/>
        <v>4.83</v>
      </c>
      <c r="DM6" s="35">
        <f t="shared" si="12"/>
        <v>6.69</v>
      </c>
      <c r="DN6" s="35">
        <f t="shared" si="12"/>
        <v>17.72</v>
      </c>
      <c r="DO6" s="35">
        <f t="shared" si="12"/>
        <v>18.920000000000002</v>
      </c>
      <c r="DP6" s="35">
        <f t="shared" si="12"/>
        <v>14.76</v>
      </c>
      <c r="DQ6" s="35">
        <f t="shared" si="12"/>
        <v>15.02</v>
      </c>
      <c r="DR6" s="35">
        <f t="shared" si="12"/>
        <v>13.2</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8" s="36" customFormat="1" x14ac:dyDescent="0.15">
      <c r="A7" s="28"/>
      <c r="B7" s="37">
        <v>2019</v>
      </c>
      <c r="C7" s="37">
        <v>13455</v>
      </c>
      <c r="D7" s="37">
        <v>46</v>
      </c>
      <c r="E7" s="37">
        <v>17</v>
      </c>
      <c r="F7" s="37">
        <v>4</v>
      </c>
      <c r="G7" s="37">
        <v>0</v>
      </c>
      <c r="H7" s="37" t="s">
        <v>96</v>
      </c>
      <c r="I7" s="37" t="s">
        <v>97</v>
      </c>
      <c r="J7" s="37" t="s">
        <v>98</v>
      </c>
      <c r="K7" s="37" t="s">
        <v>99</v>
      </c>
      <c r="L7" s="37" t="s">
        <v>100</v>
      </c>
      <c r="M7" s="37" t="s">
        <v>101</v>
      </c>
      <c r="N7" s="38" t="s">
        <v>102</v>
      </c>
      <c r="O7" s="38">
        <v>53.4</v>
      </c>
      <c r="P7" s="38">
        <v>0.11</v>
      </c>
      <c r="Q7" s="38" t="s">
        <v>102</v>
      </c>
      <c r="R7" s="38">
        <v>3400</v>
      </c>
      <c r="S7" s="38">
        <v>15230</v>
      </c>
      <c r="T7" s="38">
        <v>368.79</v>
      </c>
      <c r="U7" s="38">
        <v>41.3</v>
      </c>
      <c r="V7" s="38">
        <v>16</v>
      </c>
      <c r="W7" s="38">
        <v>0.13</v>
      </c>
      <c r="X7" s="38">
        <v>123.08</v>
      </c>
      <c r="Y7" s="38">
        <v>101.47</v>
      </c>
      <c r="Z7" s="38">
        <v>100</v>
      </c>
      <c r="AA7" s="38">
        <v>100</v>
      </c>
      <c r="AB7" s="38">
        <v>100.45</v>
      </c>
      <c r="AC7" s="38">
        <v>100.24</v>
      </c>
      <c r="AD7" s="38">
        <v>98.32</v>
      </c>
      <c r="AE7" s="38">
        <v>98.04</v>
      </c>
      <c r="AF7" s="38">
        <v>99.91</v>
      </c>
      <c r="AG7" s="38">
        <v>98.03</v>
      </c>
      <c r="AH7" s="38">
        <v>101.38</v>
      </c>
      <c r="AI7" s="38">
        <v>102.87</v>
      </c>
      <c r="AJ7" s="38">
        <v>0</v>
      </c>
      <c r="AK7" s="38">
        <v>0</v>
      </c>
      <c r="AL7" s="38">
        <v>0</v>
      </c>
      <c r="AM7" s="38">
        <v>0</v>
      </c>
      <c r="AN7" s="38">
        <v>0</v>
      </c>
      <c r="AO7" s="38">
        <v>201.29</v>
      </c>
      <c r="AP7" s="38">
        <v>208.1</v>
      </c>
      <c r="AQ7" s="38">
        <v>148.76</v>
      </c>
      <c r="AR7" s="38">
        <v>179.15</v>
      </c>
      <c r="AS7" s="38">
        <v>360.63</v>
      </c>
      <c r="AT7" s="38">
        <v>76.63</v>
      </c>
      <c r="AU7" s="38" t="s">
        <v>102</v>
      </c>
      <c r="AV7" s="38" t="s">
        <v>102</v>
      </c>
      <c r="AW7" s="38" t="s">
        <v>102</v>
      </c>
      <c r="AX7" s="38">
        <v>4200.53</v>
      </c>
      <c r="AY7" s="38">
        <v>1181.81</v>
      </c>
      <c r="AZ7" s="38">
        <v>81.19</v>
      </c>
      <c r="BA7" s="38">
        <v>75.290000000000006</v>
      </c>
      <c r="BB7" s="38">
        <v>129.05000000000001</v>
      </c>
      <c r="BC7" s="38">
        <v>131.47999999999999</v>
      </c>
      <c r="BD7" s="38">
        <v>75.33</v>
      </c>
      <c r="BE7" s="38">
        <v>49.61</v>
      </c>
      <c r="BF7" s="38">
        <v>7501.14</v>
      </c>
      <c r="BG7" s="38">
        <v>9816.43</v>
      </c>
      <c r="BH7" s="38">
        <v>9559.73</v>
      </c>
      <c r="BI7" s="38">
        <v>9146.06</v>
      </c>
      <c r="BJ7" s="38">
        <v>11196.51</v>
      </c>
      <c r="BK7" s="38">
        <v>1673.47</v>
      </c>
      <c r="BL7" s="38">
        <v>1592.72</v>
      </c>
      <c r="BM7" s="38">
        <v>1223.96</v>
      </c>
      <c r="BN7" s="38">
        <v>1269.1500000000001</v>
      </c>
      <c r="BO7" s="38">
        <v>1087.96</v>
      </c>
      <c r="BP7" s="38">
        <v>1218.7</v>
      </c>
      <c r="BQ7" s="38">
        <v>24.61</v>
      </c>
      <c r="BR7" s="38">
        <v>5.83</v>
      </c>
      <c r="BS7" s="38">
        <v>17.97</v>
      </c>
      <c r="BT7" s="38">
        <v>18.98</v>
      </c>
      <c r="BU7" s="38">
        <v>22.54</v>
      </c>
      <c r="BV7" s="38">
        <v>49.22</v>
      </c>
      <c r="BW7" s="38">
        <v>53.7</v>
      </c>
      <c r="BX7" s="38">
        <v>61.54</v>
      </c>
      <c r="BY7" s="38">
        <v>63.97</v>
      </c>
      <c r="BZ7" s="38">
        <v>59.67</v>
      </c>
      <c r="CA7" s="38">
        <v>74.17</v>
      </c>
      <c r="CB7" s="38">
        <v>888.75</v>
      </c>
      <c r="CC7" s="38">
        <v>3757.67</v>
      </c>
      <c r="CD7" s="38">
        <v>977.38</v>
      </c>
      <c r="CE7" s="38">
        <v>934.73</v>
      </c>
      <c r="CF7" s="38">
        <v>856.03</v>
      </c>
      <c r="CG7" s="38">
        <v>332.02</v>
      </c>
      <c r="CH7" s="38">
        <v>300.35000000000002</v>
      </c>
      <c r="CI7" s="38">
        <v>267.86</v>
      </c>
      <c r="CJ7" s="38">
        <v>256.82</v>
      </c>
      <c r="CK7" s="38">
        <v>270.60000000000002</v>
      </c>
      <c r="CL7" s="38">
        <v>218.56</v>
      </c>
      <c r="CM7" s="38" t="s">
        <v>102</v>
      </c>
      <c r="CN7" s="38" t="s">
        <v>102</v>
      </c>
      <c r="CO7" s="38" t="s">
        <v>102</v>
      </c>
      <c r="CP7" s="38" t="s">
        <v>102</v>
      </c>
      <c r="CQ7" s="38" t="s">
        <v>102</v>
      </c>
      <c r="CR7" s="38">
        <v>36.65</v>
      </c>
      <c r="CS7" s="38">
        <v>37.72</v>
      </c>
      <c r="CT7" s="38">
        <v>37.08</v>
      </c>
      <c r="CU7" s="38">
        <v>37.46</v>
      </c>
      <c r="CV7" s="38">
        <v>37.65</v>
      </c>
      <c r="CW7" s="38">
        <v>42.86</v>
      </c>
      <c r="CX7" s="38">
        <v>81.819999999999993</v>
      </c>
      <c r="CY7" s="38">
        <v>69.23</v>
      </c>
      <c r="CZ7" s="38">
        <v>80</v>
      </c>
      <c r="DA7" s="38">
        <v>80</v>
      </c>
      <c r="DB7" s="38">
        <v>81.25</v>
      </c>
      <c r="DC7" s="38">
        <v>68.83</v>
      </c>
      <c r="DD7" s="38">
        <v>68.459999999999994</v>
      </c>
      <c r="DE7" s="38">
        <v>67.22</v>
      </c>
      <c r="DF7" s="38">
        <v>67.459999999999994</v>
      </c>
      <c r="DG7" s="38">
        <v>67.37</v>
      </c>
      <c r="DH7" s="38">
        <v>84.2</v>
      </c>
      <c r="DI7" s="38">
        <v>0.28999999999999998</v>
      </c>
      <c r="DJ7" s="38">
        <v>1.27</v>
      </c>
      <c r="DK7" s="38">
        <v>2.88</v>
      </c>
      <c r="DL7" s="38">
        <v>4.83</v>
      </c>
      <c r="DM7" s="38">
        <v>6.69</v>
      </c>
      <c r="DN7" s="38">
        <v>17.72</v>
      </c>
      <c r="DO7" s="38">
        <v>18.920000000000002</v>
      </c>
      <c r="DP7" s="38">
        <v>14.76</v>
      </c>
      <c r="DQ7" s="38">
        <v>15.02</v>
      </c>
      <c r="DR7" s="38">
        <v>13.2</v>
      </c>
      <c r="DS7" s="38">
        <v>25.37</v>
      </c>
      <c r="DT7" s="38">
        <v>0</v>
      </c>
      <c r="DU7" s="38">
        <v>0</v>
      </c>
      <c r="DV7" s="38">
        <v>0</v>
      </c>
      <c r="DW7" s="38">
        <v>0</v>
      </c>
      <c r="DX7" s="38">
        <v>0</v>
      </c>
      <c r="DY7" s="38">
        <v>0</v>
      </c>
      <c r="DZ7" s="38">
        <v>0</v>
      </c>
      <c r="EA7" s="38">
        <v>0</v>
      </c>
      <c r="EB7" s="38">
        <v>0</v>
      </c>
      <c r="EC7" s="38">
        <v>0</v>
      </c>
      <c r="ED7" s="38">
        <v>6.2</v>
      </c>
      <c r="EE7" s="38">
        <v>0</v>
      </c>
      <c r="EF7" s="38">
        <v>0</v>
      </c>
      <c r="EG7" s="38">
        <v>0</v>
      </c>
      <c r="EH7" s="38">
        <v>0</v>
      </c>
      <c r="EI7" s="38">
        <v>0</v>
      </c>
      <c r="EJ7" s="38">
        <v>0.26</v>
      </c>
      <c r="EK7" s="38">
        <v>0.13</v>
      </c>
      <c r="EL7" s="38">
        <v>0.13</v>
      </c>
      <c r="EM7" s="38">
        <v>0.09</v>
      </c>
      <c r="EN7" s="38">
        <v>0.06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丹崎 秀人</cp:lastModifiedBy>
  <cp:lastPrinted>2021-01-20T06:11:00Z</cp:lastPrinted>
  <dcterms:created xsi:type="dcterms:W3CDTF">2020-12-04T02:31:36Z</dcterms:created>
  <dcterms:modified xsi:type="dcterms:W3CDTF">2021-02-26T00:51:37Z</dcterms:modified>
  <cp:category/>
</cp:coreProperties>
</file>